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Neringa\Documents\VERT\VERT 2023\2023 M\"/>
    </mc:Choice>
  </mc:AlternateContent>
  <xr:revisionPtr revIDLastSave="0" documentId="13_ncr:1_{BC3CC7D9-BB09-4767-8BCC-B4FDECDF56FF}" xr6:coauthVersionLast="47" xr6:coauthVersionMax="47" xr10:uidLastSave="{00000000-0000-0000-0000-000000000000}"/>
  <bookViews>
    <workbookView xWindow="-120" yWindow="-120" windowWidth="29040" windowHeight="15720" activeTab="5" xr2:uid="{00000000-000D-0000-FFFF-FFFF00000000}"/>
  </bookViews>
  <sheets>
    <sheet name="Forma 3" sheetId="2" r:id="rId1"/>
    <sheet name="Forma 4" sheetId="3" r:id="rId2"/>
    <sheet name="Forma 11" sheetId="4" r:id="rId3"/>
    <sheet name="Forma 10" sheetId="5" r:id="rId4"/>
    <sheet name="Forma 8" sheetId="6" r:id="rId5"/>
    <sheet name="Forma 9" sheetId="7" r:id="rId6"/>
    <sheet name="Forma 5" sheetId="8" r:id="rId7"/>
  </sheets>
  <definedNames>
    <definedName name="_xlnm.Print_Area" localSheetId="1">'Forma 4'!$B$29:$L$91</definedName>
    <definedName name="VAS072_D_Apskaitosveikl1" localSheetId="0">'Forma 3'!$C$87</definedName>
    <definedName name="VAS072_D_Apskaitosveikl1">'Forma 3'!$C$87</definedName>
    <definedName name="VAS072_D_Apskaitosveikl2" localSheetId="0">'Forma 3'!$C$53</definedName>
    <definedName name="VAS072_D_Apskaitosveikl2">'Forma 3'!$C$53</definedName>
    <definedName name="VAS072_D_Apskaitosveikl3" localSheetId="0">'Forma 3'!$C$36</definedName>
    <definedName name="VAS072_D_Apskaitosveikl3">'Forma 3'!$C$36</definedName>
    <definedName name="VAS072_D_AtaskaitinisLaikotarpis" localSheetId="0">'Forma 3'!$D$9</definedName>
    <definedName name="VAS072_D_AtaskaitinisLaikotarpis">'Forma 3'!$D$9</definedName>
    <definedName name="VAS072_D_Beviltiskossko1" localSheetId="0">'Forma 3'!$C$57</definedName>
    <definedName name="VAS072_D_Beviltiskossko1">'Forma 3'!$C$57</definedName>
    <definedName name="VAS072_D_Elektrosenergi1" localSheetId="0">'Forma 3'!$C$25</definedName>
    <definedName name="VAS072_D_Elektrosenergi1">'Forma 3'!$C$25</definedName>
    <definedName name="VAS072_D_Elektrosenergi2" localSheetId="0">'Forma 3'!$C$43</definedName>
    <definedName name="VAS072_D_Elektrosenergi2">'Forma 3'!$C$43</definedName>
    <definedName name="VAS072_D_Garantiniamtie1" localSheetId="0">'Forma 3'!$C$37</definedName>
    <definedName name="VAS072_D_Garantiniamtie1">'Forma 3'!$C$37</definedName>
    <definedName name="VAS072_D_Geriamojovande1" localSheetId="0">'Forma 3'!$C$11</definedName>
    <definedName name="VAS072_D_Geriamojovande1">'Forma 3'!$C$11</definedName>
    <definedName name="VAS072_D_Geriamojovande10" localSheetId="0">'Forma 3'!$C$94</definedName>
    <definedName name="VAS072_D_Geriamojovande10">'Forma 3'!$C$94</definedName>
    <definedName name="VAS072_D_Geriamojovande2" localSheetId="0">'Forma 3'!$C$12</definedName>
    <definedName name="VAS072_D_Geriamojovande2">'Forma 3'!$C$12</definedName>
    <definedName name="VAS072_D_Geriamojovande3" localSheetId="0">'Forma 3'!$C$13</definedName>
    <definedName name="VAS072_D_Geriamojovande3">'Forma 3'!$C$13</definedName>
    <definedName name="VAS072_D_Geriamojovande5" localSheetId="0">'Forma 3'!$C$45</definedName>
    <definedName name="VAS072_D_Geriamojovande5">'Forma 3'!$C$45</definedName>
    <definedName name="VAS072_D_Geriamojovande6" localSheetId="0">'Forma 3'!$C$46</definedName>
    <definedName name="VAS072_D_Geriamojovande6">'Forma 3'!$C$46</definedName>
    <definedName name="VAS072_D_Geriamojovande7" localSheetId="0">'Forma 3'!$C$79</definedName>
    <definedName name="VAS072_D_Geriamojovande7">'Forma 3'!$C$79</definedName>
    <definedName name="VAS072_D_Geriamojovande8" localSheetId="0">'Forma 3'!$C$80</definedName>
    <definedName name="VAS072_D_Geriamojovande8">'Forma 3'!$C$80</definedName>
    <definedName name="VAS072_D_Geriamojovande9" localSheetId="0">'Forma 3'!$C$93</definedName>
    <definedName name="VAS072_D_Geriamojovande9">'Forma 3'!$C$93</definedName>
    <definedName name="VAS072_D_Grynasispelnas1" localSheetId="0">'Forma 3'!$C$92</definedName>
    <definedName name="VAS072_D_Grynasispelnas1">'Forma 3'!$C$92</definedName>
    <definedName name="VAS072_D_Gvtntilgalaiki1" localSheetId="0">'Forma 3'!$C$14</definedName>
    <definedName name="VAS072_D_Gvtntilgalaiki1">'Forma 3'!$C$14</definedName>
    <definedName name="VAS072_D_Gvtntilgalaiki2" localSheetId="0">'Forma 3'!$C$19</definedName>
    <definedName name="VAS072_D_Gvtntilgalaiki2">'Forma 3'!$C$19</definedName>
    <definedName name="VAS072_D_Gvtntilgalaiki3" localSheetId="0">'Forma 3'!$C$24</definedName>
    <definedName name="VAS072_D_Gvtntilgalaiki3">'Forma 3'!$C$24</definedName>
    <definedName name="VAS072_D_Gvtntilgalaiki4" localSheetId="0">'Forma 3'!$C$30</definedName>
    <definedName name="VAS072_D_Gvtntilgalaiki4">'Forma 3'!$C$30</definedName>
    <definedName name="VAS072_D_Gvtntilgalaiki5" localSheetId="0">'Forma 3'!$C$33</definedName>
    <definedName name="VAS072_D_Gvtntilgalaiki5">'Forma 3'!$C$33</definedName>
    <definedName name="VAS072_D_Gvtntilgalaiki7" localSheetId="0">'Forma 3'!$C$39</definedName>
    <definedName name="VAS072_D_Gvtntilgalaiki7">'Forma 3'!$C$39</definedName>
    <definedName name="VAS072_D_Gvtntilgalaiki8" localSheetId="0">'Forma 3'!$C$42</definedName>
    <definedName name="VAS072_D_Gvtntilgalaiki8">'Forma 3'!$C$42</definedName>
    <definedName name="VAS072_D_Ismokosivairio1" localSheetId="0">'Forma 3'!$C$70</definedName>
    <definedName name="VAS072_D_Ismokosivairio1">'Forma 3'!$C$70</definedName>
    <definedName name="VAS072_D_Kitosreguliuoj1" localSheetId="0">'Forma 3'!$C$35</definedName>
    <definedName name="VAS072_D_Kitosreguliuoj1">'Forma 3'!$C$35</definedName>
    <definedName name="VAS072_D_Kitosreguliuoj2" localSheetId="0">'Forma 3'!$C$38</definedName>
    <definedName name="VAS072_D_Kitosreguliuoj2">'Forma 3'!$C$38</definedName>
    <definedName name="VAS072_D_Kitosreguliuoj3" localSheetId="0">'Forma 3'!$C$54</definedName>
    <definedName name="VAS072_D_Kitosreguliuoj3">'Forma 3'!$C$54</definedName>
    <definedName name="VAS072_D_Kitosreguliuoj4" localSheetId="0">'Forma 3'!$C$76</definedName>
    <definedName name="VAS072_D_Kitosreguliuoj4">'Forma 3'!$C$76</definedName>
    <definedName name="VAS072_D_Kitosreguliuoj5" localSheetId="0">'Forma 3'!$C$88</definedName>
    <definedName name="VAS072_D_Kitosreguliuoj5">'Forma 3'!$C$88</definedName>
    <definedName name="VAS072_D_Kituveiklupaja1" localSheetId="0">'Forma 3'!$C$34</definedName>
    <definedName name="VAS072_D_Kituveiklupaja1">'Forma 3'!$C$34</definedName>
    <definedName name="VAS072_D_Kituveiklupeln1" localSheetId="0">'Forma 3'!$C$86</definedName>
    <definedName name="VAS072_D_Kituveiklupeln1">'Forma 3'!$C$86</definedName>
    <definedName name="VAS072_D_Kituveiklusana1" localSheetId="0">'Forma 3'!$C$52</definedName>
    <definedName name="VAS072_D_Kituveiklusana1">'Forma 3'!$C$52</definedName>
    <definedName name="VAS072_D_Komandiruociup1" localSheetId="0">'Forma 3'!$C$62</definedName>
    <definedName name="VAS072_D_Komandiruociup1">'Forma 3'!$C$62</definedName>
    <definedName name="VAS072_D_Mokymudalyvium1" localSheetId="0">'Forma 3'!$C$71</definedName>
    <definedName name="VAS072_D_Mokymudalyvium1">'Forma 3'!$C$71</definedName>
    <definedName name="VAS072_D_Narystesstojam1" localSheetId="0">'Forma 3'!$C$60</definedName>
    <definedName name="VAS072_D_Narystesstojam1">'Forma 3'!$C$60</definedName>
    <definedName name="VAS072_D_Nebaigtosstaty1" localSheetId="0">'Forma 3'!$C$65</definedName>
    <definedName name="VAS072_D_Nebaigtosstaty1">'Forma 3'!$C$65</definedName>
    <definedName name="VAS072_D_Nenaudojamolik1" localSheetId="0">'Forma 3'!$C$64</definedName>
    <definedName name="VAS072_D_Nenaudojamolik1">'Forma 3'!$C$64</definedName>
    <definedName name="VAS072_D_Nepaskirstomos1" localSheetId="0">'Forma 3'!$C$56</definedName>
    <definedName name="VAS072_D_Nepaskirstomos1">'Forma 3'!$C$56</definedName>
    <definedName name="VAS072_D_Nereguliuojamo1" localSheetId="0">'Forma 3'!$C$40</definedName>
    <definedName name="VAS072_D_Nereguliuojamo1">'Forma 3'!$C$40</definedName>
    <definedName name="VAS072_D_Nereguliuojamo2" localSheetId="0">'Forma 3'!$C$41</definedName>
    <definedName name="VAS072_D_Nereguliuojamo2">'Forma 3'!$C$41</definedName>
    <definedName name="VAS072_D_Nereguliuojamo3" localSheetId="0">'Forma 3'!$C$55</definedName>
    <definedName name="VAS072_D_Nereguliuojamo3">'Forma 3'!$C$55</definedName>
    <definedName name="VAS072_D_Nereguliuojamo4" localSheetId="0">'Forma 3'!$C$89</definedName>
    <definedName name="VAS072_D_Nereguliuojamo4">'Forma 3'!$C$89</definedName>
    <definedName name="VAS072_D_Nuotekudumblot1" localSheetId="0">'Forma 3'!$C$26</definedName>
    <definedName name="VAS072_D_Nuotekudumblot1">'Forma 3'!$C$26</definedName>
    <definedName name="VAS072_D_Nuotekudumblot2" localSheetId="0">'Forma 3'!$C$50</definedName>
    <definedName name="VAS072_D_Nuotekudumblot2">'Forma 3'!$C$50</definedName>
    <definedName name="VAS072_D_Nuotekudumblot3" localSheetId="0">'Forma 3'!$C$84</definedName>
    <definedName name="VAS072_D_Nuotekudumblot3">'Forma 3'!$C$84</definedName>
    <definedName name="VAS072_D_Nuotekudumblot4" localSheetId="0">'Forma 3'!$C$98</definedName>
    <definedName name="VAS072_D_Nuotekudumblot4">'Forma 3'!$C$98</definedName>
    <definedName name="VAS072_D_Nuotekusurinki1" localSheetId="0">'Forma 3'!$C$16</definedName>
    <definedName name="VAS072_D_Nuotekusurinki1">'Forma 3'!$C$16</definedName>
    <definedName name="VAS072_D_Nuotekusurinki2" localSheetId="0">'Forma 3'!$C$48</definedName>
    <definedName name="VAS072_D_Nuotekusurinki2">'Forma 3'!$C$48</definedName>
    <definedName name="VAS072_D_Nuotekusurinki3" localSheetId="0">'Forma 3'!$C$82</definedName>
    <definedName name="VAS072_D_Nuotekusurinki3">'Forma 3'!$C$82</definedName>
    <definedName name="VAS072_D_Nuotekusurinki4" localSheetId="0">'Forma 3'!$C$96</definedName>
    <definedName name="VAS072_D_Nuotekusurinki4">'Forma 3'!$C$96</definedName>
    <definedName name="VAS072_D_Nuotekutvarkym1" localSheetId="0">'Forma 3'!$C$15</definedName>
    <definedName name="VAS072_D_Nuotekutvarkym1">'Forma 3'!$C$15</definedName>
    <definedName name="VAS072_D_Nuotekutvarkym2" localSheetId="0">'Forma 3'!$C$47</definedName>
    <definedName name="VAS072_D_Nuotekutvarkym2">'Forma 3'!$C$47</definedName>
    <definedName name="VAS072_D_Nuotekutvarkym3" localSheetId="0">'Forma 3'!$C$81</definedName>
    <definedName name="VAS072_D_Nuotekutvarkym3">'Forma 3'!$C$81</definedName>
    <definedName name="VAS072_D_Nuotekutvarkym4" localSheetId="0">'Forma 3'!$C$95</definedName>
    <definedName name="VAS072_D_Nuotekutvarkym4">'Forma 3'!$C$95</definedName>
    <definedName name="VAS072_D_Nuotekuvalymop1" localSheetId="0">'Forma 3'!$C$20</definedName>
    <definedName name="VAS072_D_Nuotekuvalymop1">'Forma 3'!$C$20</definedName>
    <definedName name="VAS072_D_Nuotekuvalymop2" localSheetId="0">'Forma 3'!$C$83</definedName>
    <definedName name="VAS072_D_Nuotekuvalymop2">'Forma 3'!$C$83</definedName>
    <definedName name="VAS072_D_Nuotekuvalymop3" localSheetId="0">'Forma 3'!$C$97</definedName>
    <definedName name="VAS072_D_Nuotekuvalymop3">'Forma 3'!$C$97</definedName>
    <definedName name="VAS072_D_Nuotekuvalymos1" localSheetId="0">'Forma 3'!$C$49</definedName>
    <definedName name="VAS072_D_Nuotekuvalymos1">'Forma 3'!$C$49</definedName>
    <definedName name="VAS072_D_Nurasytoisanau1" localSheetId="0">'Forma 3'!$C$75</definedName>
    <definedName name="VAS072_D_Nurasytoisanau1">'Forma 3'!$C$75</definedName>
    <definedName name="VAS072_D_Nusidevejimoam1" localSheetId="0">'Forma 3'!$C$66</definedName>
    <definedName name="VAS072_D_Nusidevejimoam1">'Forma 3'!$C$66</definedName>
    <definedName name="VAS072_D_Nusidevejimoam2" localSheetId="0">'Forma 3'!$C$67</definedName>
    <definedName name="VAS072_D_Nusidevejimoam2">'Forma 3'!$C$67</definedName>
    <definedName name="VAS072_D_Nusidevejimoam3" localSheetId="0">'Forma 3'!$C$68</definedName>
    <definedName name="VAS072_D_Nusidevejimoam3">'Forma 3'!$C$68</definedName>
    <definedName name="VAS072_D_Nusidevejimoam4" localSheetId="0">'Forma 3'!$C$69</definedName>
    <definedName name="VAS072_D_Nusidevejimoam4">'Forma 3'!$C$69</definedName>
    <definedName name="VAS072_D_Nusidevejimoam5" localSheetId="0">'Forma 3'!$C$73</definedName>
    <definedName name="VAS072_D_Nusidevejimoam5">'Forma 3'!$C$73</definedName>
    <definedName name="VAS072_D_Nusidevejimoam6" localSheetId="0">'Forma 3'!$C$74</definedName>
    <definedName name="VAS072_D_Nusidevejimoam6">'Forma 3'!$C$74</definedName>
    <definedName name="VAS072_D_Pagautenetekim1" localSheetId="0">'Forma 3'!$C$90</definedName>
    <definedName name="VAS072_D_Pagautenetekim1">'Forma 3'!$C$90</definedName>
    <definedName name="VAS072_D_Pajamos1" localSheetId="0">'Forma 3'!$C$10</definedName>
    <definedName name="VAS072_D_Pajamos1">'Forma 3'!$C$10</definedName>
    <definedName name="VAS072_D_Pajamosuzbuiti1" localSheetId="0">'Forma 3'!$C$17</definedName>
    <definedName name="VAS072_D_Pajamosuzbuiti1">'Forma 3'!$C$17</definedName>
    <definedName name="VAS072_D_Pajamosuzbuiti2" localSheetId="0">'Forma 3'!$C$21</definedName>
    <definedName name="VAS072_D_Pajamosuzbuiti2">'Forma 3'!$C$21</definedName>
    <definedName name="VAS072_D_Pajamosuzdumbl1" localSheetId="0">'Forma 3'!$C$27</definedName>
    <definedName name="VAS072_D_Pajamosuzdumbl1">'Forma 3'!$C$27</definedName>
    <definedName name="VAS072_D_Pajamosuzkitub1" localSheetId="0">'Forma 3'!$C$28</definedName>
    <definedName name="VAS072_D_Pajamosuzkitub1">'Forma 3'!$C$28</definedName>
    <definedName name="VAS072_D_Pajamosuzpadid1" localSheetId="0">'Forma 3'!$C$22</definedName>
    <definedName name="VAS072_D_Pajamosuzpadid1">'Forma 3'!$C$22</definedName>
    <definedName name="VAS072_D_Pajamosuzpavir2" localSheetId="0">'Forma 3'!$C$32</definedName>
    <definedName name="VAS072_D_Pajamosuzpavir2">'Forma 3'!$C$32</definedName>
    <definedName name="VAS072_D_Pajamosuzpavir3" localSheetId="0">'Forma 3'!$C$18</definedName>
    <definedName name="VAS072_D_Pajamosuzpavir3">'Forma 3'!$C$18</definedName>
    <definedName name="VAS072_D_Pajamosuzpavir4" localSheetId="0">'Forma 3'!$C$23</definedName>
    <definedName name="VAS072_D_Pajamosuzpavir4">'Forma 3'!$C$23</definedName>
    <definedName name="VAS072_D_Pajamosuzpavir5" localSheetId="0">'Forma 3'!$C$29</definedName>
    <definedName name="VAS072_D_Pajamosuzpavir5">'Forma 3'!$C$29</definedName>
    <definedName name="VAS072_D_Paramalabdarav1" localSheetId="0">'Forma 3'!$C$58</definedName>
    <definedName name="VAS072_D_Paramalabdarav1">'Forma 3'!$C$58</definedName>
    <definedName name="VAS072_D_Paskirstomosio1" localSheetId="0">'Forma 3'!$C$44</definedName>
    <definedName name="VAS072_D_Paskirstomosio1">'Forma 3'!$C$44</definedName>
    <definedName name="VAS072_D_Patirtospaluka1" localSheetId="0">'Forma 3'!$C$61</definedName>
    <definedName name="VAS072_D_Patirtospaluka1">'Forma 3'!$C$61</definedName>
    <definedName name="VAS072_D_Pavirsiniunuot1" localSheetId="0">'Forma 3'!$C$31</definedName>
    <definedName name="VAS072_D_Pavirsiniunuot1">'Forma 3'!$C$31</definedName>
    <definedName name="VAS072_D_Pavirsiniunuot2" localSheetId="0">'Forma 3'!$C$51</definedName>
    <definedName name="VAS072_D_Pavirsiniunuot2">'Forma 3'!$C$51</definedName>
    <definedName name="VAS072_D_Pavirsiniunuot3" localSheetId="0">'Forma 3'!$C$85</definedName>
    <definedName name="VAS072_D_Pavirsiniunuot3">'Forma 3'!$C$85</definedName>
    <definedName name="VAS072_D_Pavirsiniunuot4" localSheetId="0">'Forma 3'!$C$99</definedName>
    <definedName name="VAS072_D_Pavirsiniunuot4">'Forma 3'!$C$99</definedName>
    <definedName name="VAS072_D_Pelnasnuostoli1" localSheetId="0">'Forma 3'!$C$78</definedName>
    <definedName name="VAS072_D_Pelnasnuostoli1">'Forma 3'!$C$78</definedName>
    <definedName name="VAS072_D_Pelnomokestis1" localSheetId="0">'Forma 3'!$C$91</definedName>
    <definedName name="VAS072_D_Pelnomokestis1">'Forma 3'!$C$91</definedName>
    <definedName name="VAS072_D_Praeituataskai1" localSheetId="0">'Forma 3'!$C$77</definedName>
    <definedName name="VAS072_D_Praeituataskai1">'Forma 3'!$C$77</definedName>
    <definedName name="VAS072_D_Reprezentacijo1" localSheetId="0">'Forma 3'!$C$63</definedName>
    <definedName name="VAS072_D_Reprezentacijo1">'Forma 3'!$C$63</definedName>
    <definedName name="VAS072_D_Sanaudossusiju1" localSheetId="0">'Forma 3'!$C$72</definedName>
    <definedName name="VAS072_D_Sanaudossusiju1">'Forma 3'!$C$72</definedName>
    <definedName name="VAS072_D_Tantjemuismoko1" localSheetId="0">'Forma 3'!$C$59</definedName>
    <definedName name="VAS072_D_Tantjemuismoko1">'Forma 3'!$C$59</definedName>
    <definedName name="VAS072_F_Apskaitosveikl1AtaskaitinisLaikotarpis" localSheetId="0">'Forma 3'!$D$87</definedName>
    <definedName name="VAS072_F_Apskaitosveikl1AtaskaitinisLaikotarpis">'Forma 3'!$D$87</definedName>
    <definedName name="VAS072_F_Apskaitosveikl2AtaskaitinisLaikotarpis" localSheetId="0">'Forma 3'!$D$53</definedName>
    <definedName name="VAS072_F_Apskaitosveikl2AtaskaitinisLaikotarpis">'Forma 3'!$D$53</definedName>
    <definedName name="VAS072_F_Apskaitosveikl3AtaskaitinisLaikotarpis" localSheetId="0">'Forma 3'!$D$36</definedName>
    <definedName name="VAS072_F_Apskaitosveikl3AtaskaitinisLaikotarpis">'Forma 3'!$D$36</definedName>
    <definedName name="VAS072_F_Beviltiskossko1AtaskaitinisLaikotarpis" localSheetId="0">'Forma 3'!$D$57</definedName>
    <definedName name="VAS072_F_Beviltiskossko1AtaskaitinisLaikotarpis">'Forma 3'!$D$57</definedName>
    <definedName name="VAS072_F_Elektrosenergi1AtaskaitinisLaikotarpis" localSheetId="0">'Forma 3'!$D$25</definedName>
    <definedName name="VAS072_F_Elektrosenergi1AtaskaitinisLaikotarpis">'Forma 3'!$D$25</definedName>
    <definedName name="VAS072_F_Elektrosenergi2AtaskaitinisLaikotarpis" localSheetId="0">'Forma 3'!$D$43</definedName>
    <definedName name="VAS072_F_Elektrosenergi2AtaskaitinisLaikotarpis">'Forma 3'!$D$43</definedName>
    <definedName name="VAS072_F_Garantiniamtie1AtaskaitinisLaikotarpis" localSheetId="0">'Forma 3'!$D$37</definedName>
    <definedName name="VAS072_F_Garantiniamtie1AtaskaitinisLaikotarpis">'Forma 3'!$D$37</definedName>
    <definedName name="VAS072_F_Geriamojovande10AtaskaitinisLaikotarpis" localSheetId="0">'Forma 3'!$D$94</definedName>
    <definedName name="VAS072_F_Geriamojovande10AtaskaitinisLaikotarpis">'Forma 3'!$D$94</definedName>
    <definedName name="VAS072_F_Geriamojovande1AtaskaitinisLaikotarpis" localSheetId="0">'Forma 3'!$D$11</definedName>
    <definedName name="VAS072_F_Geriamojovande1AtaskaitinisLaikotarpis">'Forma 3'!$D$11</definedName>
    <definedName name="VAS072_F_Geriamojovande2AtaskaitinisLaikotarpis" localSheetId="0">'Forma 3'!$D$12</definedName>
    <definedName name="VAS072_F_Geriamojovande2AtaskaitinisLaikotarpis">'Forma 3'!$D$12</definedName>
    <definedName name="VAS072_F_Geriamojovande3AtaskaitinisLaikotarpis" localSheetId="0">'Forma 3'!$D$13</definedName>
    <definedName name="VAS072_F_Geriamojovande3AtaskaitinisLaikotarpis">'Forma 3'!$D$13</definedName>
    <definedName name="VAS072_F_Geriamojovande5AtaskaitinisLaikotarpis" localSheetId="0">'Forma 3'!$D$45</definedName>
    <definedName name="VAS072_F_Geriamojovande5AtaskaitinisLaikotarpis">'Forma 3'!$D$45</definedName>
    <definedName name="VAS072_F_Geriamojovande6AtaskaitinisLaikotarpis" localSheetId="0">'Forma 3'!$D$46</definedName>
    <definedName name="VAS072_F_Geriamojovande6AtaskaitinisLaikotarpis">'Forma 3'!$D$46</definedName>
    <definedName name="VAS072_F_Geriamojovande7AtaskaitinisLaikotarpis" localSheetId="0">'Forma 3'!$D$79</definedName>
    <definedName name="VAS072_F_Geriamojovande7AtaskaitinisLaikotarpis">'Forma 3'!$D$79</definedName>
    <definedName name="VAS072_F_Geriamojovande8AtaskaitinisLaikotarpis" localSheetId="0">'Forma 3'!$D$80</definedName>
    <definedName name="VAS072_F_Geriamojovande8AtaskaitinisLaikotarpis">'Forma 3'!$D$80</definedName>
    <definedName name="VAS072_F_Geriamojovande9AtaskaitinisLaikotarpis" localSheetId="0">'Forma 3'!$D$93</definedName>
    <definedName name="VAS072_F_Geriamojovande9AtaskaitinisLaikotarpis">'Forma 3'!$D$93</definedName>
    <definedName name="VAS072_F_Grynasispelnas1AtaskaitinisLaikotarpis" localSheetId="0">'Forma 3'!$D$92</definedName>
    <definedName name="VAS072_F_Grynasispelnas1AtaskaitinisLaikotarpis">'Forma 3'!$D$92</definedName>
    <definedName name="VAS072_F_Gvtntilgalaiki1AtaskaitinisLaikotarpis" localSheetId="0">'Forma 3'!$D$14</definedName>
    <definedName name="VAS072_F_Gvtntilgalaiki1AtaskaitinisLaikotarpis">'Forma 3'!$D$14</definedName>
    <definedName name="VAS072_F_Gvtntilgalaiki2AtaskaitinisLaikotarpis" localSheetId="0">'Forma 3'!$D$19</definedName>
    <definedName name="VAS072_F_Gvtntilgalaiki2AtaskaitinisLaikotarpis">'Forma 3'!$D$19</definedName>
    <definedName name="VAS072_F_Gvtntilgalaiki3AtaskaitinisLaikotarpis" localSheetId="0">'Forma 3'!$D$24</definedName>
    <definedName name="VAS072_F_Gvtntilgalaiki3AtaskaitinisLaikotarpis">'Forma 3'!$D$24</definedName>
    <definedName name="VAS072_F_Gvtntilgalaiki4AtaskaitinisLaikotarpis" localSheetId="0">'Forma 3'!$D$30</definedName>
    <definedName name="VAS072_F_Gvtntilgalaiki4AtaskaitinisLaikotarpis">'Forma 3'!$D$30</definedName>
    <definedName name="VAS072_F_Gvtntilgalaiki5AtaskaitinisLaikotarpis" localSheetId="0">'Forma 3'!$D$33</definedName>
    <definedName name="VAS072_F_Gvtntilgalaiki5AtaskaitinisLaikotarpis">'Forma 3'!$D$33</definedName>
    <definedName name="VAS072_F_Gvtntilgalaiki7AtaskaitinisLaikotarpis" localSheetId="0">'Forma 3'!$D$39</definedName>
    <definedName name="VAS072_F_Gvtntilgalaiki7AtaskaitinisLaikotarpis">'Forma 3'!$D$39</definedName>
    <definedName name="VAS072_F_Gvtntilgalaiki8AtaskaitinisLaikotarpis" localSheetId="0">'Forma 3'!$D$42</definedName>
    <definedName name="VAS072_F_Gvtntilgalaiki8AtaskaitinisLaikotarpis">'Forma 3'!$D$42</definedName>
    <definedName name="VAS072_F_Ismokosivairio1AtaskaitinisLaikotarpis" localSheetId="0">'Forma 3'!$D$70</definedName>
    <definedName name="VAS072_F_Ismokosivairio1AtaskaitinisLaikotarpis">'Forma 3'!$D$70</definedName>
    <definedName name="VAS072_F_Kitosreguliuoj1AtaskaitinisLaikotarpis" localSheetId="0">'Forma 3'!$D$35</definedName>
    <definedName name="VAS072_F_Kitosreguliuoj1AtaskaitinisLaikotarpis">'Forma 3'!$D$35</definedName>
    <definedName name="VAS072_F_Kitosreguliuoj2AtaskaitinisLaikotarpis" localSheetId="0">'Forma 3'!$D$38</definedName>
    <definedName name="VAS072_F_Kitosreguliuoj2AtaskaitinisLaikotarpis">'Forma 3'!$D$38</definedName>
    <definedName name="VAS072_F_Kitosreguliuoj3AtaskaitinisLaikotarpis" localSheetId="0">'Forma 3'!$D$54</definedName>
    <definedName name="VAS072_F_Kitosreguliuoj3AtaskaitinisLaikotarpis">'Forma 3'!$D$54</definedName>
    <definedName name="VAS072_F_Kitosreguliuoj4AtaskaitinisLaikotarpis" localSheetId="0">'Forma 3'!$D$76</definedName>
    <definedName name="VAS072_F_Kitosreguliuoj4AtaskaitinisLaikotarpis">'Forma 3'!$D$76</definedName>
    <definedName name="VAS072_F_Kitosreguliuoj5AtaskaitinisLaikotarpis" localSheetId="0">'Forma 3'!$D$88</definedName>
    <definedName name="VAS072_F_Kitosreguliuoj5AtaskaitinisLaikotarpis">'Forma 3'!$D$88</definedName>
    <definedName name="VAS072_F_Kituveiklupaja1AtaskaitinisLaikotarpis" localSheetId="0">'Forma 3'!$D$34</definedName>
    <definedName name="VAS072_F_Kituveiklupaja1AtaskaitinisLaikotarpis">'Forma 3'!$D$34</definedName>
    <definedName name="VAS072_F_Kituveiklupeln1AtaskaitinisLaikotarpis" localSheetId="0">'Forma 3'!$D$86</definedName>
    <definedName name="VAS072_F_Kituveiklupeln1AtaskaitinisLaikotarpis">'Forma 3'!$D$86</definedName>
    <definedName name="VAS072_F_Kituveiklusana1AtaskaitinisLaikotarpis" localSheetId="0">'Forma 3'!$D$52</definedName>
    <definedName name="VAS072_F_Kituveiklusana1AtaskaitinisLaikotarpis">'Forma 3'!$D$52</definedName>
    <definedName name="VAS072_F_Komandiruociup1AtaskaitinisLaikotarpis" localSheetId="0">'Forma 3'!$D$62</definedName>
    <definedName name="VAS072_F_Komandiruociup1AtaskaitinisLaikotarpis">'Forma 3'!$D$62</definedName>
    <definedName name="VAS072_F_Mokymudalyvium1AtaskaitinisLaikotarpis" localSheetId="0">'Forma 3'!$D$71</definedName>
    <definedName name="VAS072_F_Mokymudalyvium1AtaskaitinisLaikotarpis">'Forma 3'!$D$71</definedName>
    <definedName name="VAS072_F_Narystesstojam1AtaskaitinisLaikotarpis" localSheetId="0">'Forma 3'!$D$60</definedName>
    <definedName name="VAS072_F_Narystesstojam1AtaskaitinisLaikotarpis">'Forma 3'!$D$60</definedName>
    <definedName name="VAS072_F_Nebaigtosstaty1AtaskaitinisLaikotarpis" localSheetId="0">'Forma 3'!$D$65</definedName>
    <definedName name="VAS072_F_Nebaigtosstaty1AtaskaitinisLaikotarpis">'Forma 3'!$D$65</definedName>
    <definedName name="VAS072_F_Nenaudojamolik1AtaskaitinisLaikotarpis" localSheetId="0">'Forma 3'!$D$64</definedName>
    <definedName name="VAS072_F_Nenaudojamolik1AtaskaitinisLaikotarpis">'Forma 3'!$D$64</definedName>
    <definedName name="VAS072_F_Nepaskirstomos1AtaskaitinisLaikotarpis" localSheetId="0">'Forma 3'!$D$56</definedName>
    <definedName name="VAS072_F_Nepaskirstomos1AtaskaitinisLaikotarpis">'Forma 3'!$D$56</definedName>
    <definedName name="VAS072_F_Nereguliuojamo1AtaskaitinisLaikotarpis" localSheetId="0">'Forma 3'!$D$40</definedName>
    <definedName name="VAS072_F_Nereguliuojamo1AtaskaitinisLaikotarpis">'Forma 3'!$D$40</definedName>
    <definedName name="VAS072_F_Nereguliuojamo2AtaskaitinisLaikotarpis" localSheetId="0">'Forma 3'!$D$41</definedName>
    <definedName name="VAS072_F_Nereguliuojamo2AtaskaitinisLaikotarpis">'Forma 3'!$D$41</definedName>
    <definedName name="VAS072_F_Nereguliuojamo3AtaskaitinisLaikotarpis" localSheetId="0">'Forma 3'!$D$55</definedName>
    <definedName name="VAS072_F_Nereguliuojamo3AtaskaitinisLaikotarpis">'Forma 3'!$D$55</definedName>
    <definedName name="VAS072_F_Nereguliuojamo4AtaskaitinisLaikotarpis" localSheetId="0">'Forma 3'!$D$89</definedName>
    <definedName name="VAS072_F_Nereguliuojamo4AtaskaitinisLaikotarpis">'Forma 3'!$D$89</definedName>
    <definedName name="VAS072_F_Nuotekudumblot1AtaskaitinisLaikotarpis" localSheetId="0">'Forma 3'!$D$26</definedName>
    <definedName name="VAS072_F_Nuotekudumblot1AtaskaitinisLaikotarpis">'Forma 3'!$D$26</definedName>
    <definedName name="VAS072_F_Nuotekudumblot2AtaskaitinisLaikotarpis" localSheetId="0">'Forma 3'!$D$50</definedName>
    <definedName name="VAS072_F_Nuotekudumblot2AtaskaitinisLaikotarpis">'Forma 3'!$D$50</definedName>
    <definedName name="VAS072_F_Nuotekudumblot3AtaskaitinisLaikotarpis" localSheetId="0">'Forma 3'!$D$84</definedName>
    <definedName name="VAS072_F_Nuotekudumblot3AtaskaitinisLaikotarpis">'Forma 3'!$D$84</definedName>
    <definedName name="VAS072_F_Nuotekudumblot4AtaskaitinisLaikotarpis" localSheetId="0">'Forma 3'!$D$98</definedName>
    <definedName name="VAS072_F_Nuotekudumblot4AtaskaitinisLaikotarpis">'Forma 3'!$D$98</definedName>
    <definedName name="VAS072_F_Nuotekusurinki1AtaskaitinisLaikotarpis" localSheetId="0">'Forma 3'!$D$16</definedName>
    <definedName name="VAS072_F_Nuotekusurinki1AtaskaitinisLaikotarpis">'Forma 3'!$D$16</definedName>
    <definedName name="VAS072_F_Nuotekusurinki2AtaskaitinisLaikotarpis" localSheetId="0">'Forma 3'!$D$48</definedName>
    <definedName name="VAS072_F_Nuotekusurinki2AtaskaitinisLaikotarpis">'Forma 3'!$D$48</definedName>
    <definedName name="VAS072_F_Nuotekusurinki3AtaskaitinisLaikotarpis" localSheetId="0">'Forma 3'!$D$82</definedName>
    <definedName name="VAS072_F_Nuotekusurinki3AtaskaitinisLaikotarpis">'Forma 3'!$D$82</definedName>
    <definedName name="VAS072_F_Nuotekusurinki4AtaskaitinisLaikotarpis" localSheetId="0">'Forma 3'!$D$96</definedName>
    <definedName name="VAS072_F_Nuotekusurinki4AtaskaitinisLaikotarpis">'Forma 3'!$D$96</definedName>
    <definedName name="VAS072_F_Nuotekutvarkym1AtaskaitinisLaikotarpis" localSheetId="0">'Forma 3'!$D$15</definedName>
    <definedName name="VAS072_F_Nuotekutvarkym1AtaskaitinisLaikotarpis">'Forma 3'!$D$15</definedName>
    <definedName name="VAS072_F_Nuotekutvarkym2AtaskaitinisLaikotarpis" localSheetId="0">'Forma 3'!$D$47</definedName>
    <definedName name="VAS072_F_Nuotekutvarkym2AtaskaitinisLaikotarpis">'Forma 3'!$D$47</definedName>
    <definedName name="VAS072_F_Nuotekutvarkym3AtaskaitinisLaikotarpis" localSheetId="0">'Forma 3'!$D$81</definedName>
    <definedName name="VAS072_F_Nuotekutvarkym3AtaskaitinisLaikotarpis">'Forma 3'!$D$81</definedName>
    <definedName name="VAS072_F_Nuotekutvarkym4AtaskaitinisLaikotarpis" localSheetId="0">'Forma 3'!$D$95</definedName>
    <definedName name="VAS072_F_Nuotekutvarkym4AtaskaitinisLaikotarpis">'Forma 3'!$D$95</definedName>
    <definedName name="VAS072_F_Nuotekuvalymop1AtaskaitinisLaikotarpis" localSheetId="0">'Forma 3'!$D$20</definedName>
    <definedName name="VAS072_F_Nuotekuvalymop1AtaskaitinisLaikotarpis">'Forma 3'!$D$20</definedName>
    <definedName name="VAS072_F_Nuotekuvalymop2AtaskaitinisLaikotarpis" localSheetId="0">'Forma 3'!$D$83</definedName>
    <definedName name="VAS072_F_Nuotekuvalymop2AtaskaitinisLaikotarpis">'Forma 3'!$D$83</definedName>
    <definedName name="VAS072_F_Nuotekuvalymop3AtaskaitinisLaikotarpis" localSheetId="0">'Forma 3'!$D$97</definedName>
    <definedName name="VAS072_F_Nuotekuvalymop3AtaskaitinisLaikotarpis">'Forma 3'!$D$97</definedName>
    <definedName name="VAS072_F_Nuotekuvalymos1AtaskaitinisLaikotarpis" localSheetId="0">'Forma 3'!$D$49</definedName>
    <definedName name="VAS072_F_Nuotekuvalymos1AtaskaitinisLaikotarpis">'Forma 3'!$D$49</definedName>
    <definedName name="VAS072_F_Nurasytoisanau1AtaskaitinisLaikotarpis" localSheetId="0">'Forma 3'!$D$75</definedName>
    <definedName name="VAS072_F_Nurasytoisanau1AtaskaitinisLaikotarpis">'Forma 3'!$D$75</definedName>
    <definedName name="VAS072_F_Nusidevejimoam1AtaskaitinisLaikotarpis" localSheetId="0">'Forma 3'!$D$66</definedName>
    <definedName name="VAS072_F_Nusidevejimoam1AtaskaitinisLaikotarpis">'Forma 3'!$D$66</definedName>
    <definedName name="VAS072_F_Nusidevejimoam2AtaskaitinisLaikotarpis" localSheetId="0">'Forma 3'!$D$67</definedName>
    <definedName name="VAS072_F_Nusidevejimoam2AtaskaitinisLaikotarpis">'Forma 3'!$D$67</definedName>
    <definedName name="VAS072_F_Nusidevejimoam3AtaskaitinisLaikotarpis" localSheetId="0">'Forma 3'!$D$68</definedName>
    <definedName name="VAS072_F_Nusidevejimoam3AtaskaitinisLaikotarpis">'Forma 3'!$D$68</definedName>
    <definedName name="VAS072_F_Nusidevejimoam4AtaskaitinisLaikotarpis" localSheetId="0">'Forma 3'!$D$69</definedName>
    <definedName name="VAS072_F_Nusidevejimoam4AtaskaitinisLaikotarpis">'Forma 3'!$D$69</definedName>
    <definedName name="VAS072_F_Nusidevejimoam5AtaskaitinisLaikotarpis" localSheetId="0">'Forma 3'!$D$73</definedName>
    <definedName name="VAS072_F_Nusidevejimoam5AtaskaitinisLaikotarpis">'Forma 3'!$D$73</definedName>
    <definedName name="VAS072_F_Nusidevejimoam6AtaskaitinisLaikotarpis" localSheetId="0">'Forma 3'!$D$74</definedName>
    <definedName name="VAS072_F_Nusidevejimoam6AtaskaitinisLaikotarpis">'Forma 3'!$D$74</definedName>
    <definedName name="VAS072_F_Pagautenetekim1AtaskaitinisLaikotarpis" localSheetId="0">'Forma 3'!$D$90</definedName>
    <definedName name="VAS072_F_Pagautenetekim1AtaskaitinisLaikotarpis">'Forma 3'!$D$90</definedName>
    <definedName name="VAS072_F_Pajamos1AtaskaitinisLaikotarpis" localSheetId="0">'Forma 3'!$D$10</definedName>
    <definedName name="VAS072_F_Pajamos1AtaskaitinisLaikotarpis">'Forma 3'!$D$10</definedName>
    <definedName name="VAS072_F_Pajamosuzbuiti1AtaskaitinisLaikotarpis" localSheetId="0">'Forma 3'!$D$17</definedName>
    <definedName name="VAS072_F_Pajamosuzbuiti1AtaskaitinisLaikotarpis">'Forma 3'!$D$17</definedName>
    <definedName name="VAS072_F_Pajamosuzbuiti2AtaskaitinisLaikotarpis" localSheetId="0">'Forma 3'!$D$21</definedName>
    <definedName name="VAS072_F_Pajamosuzbuiti2AtaskaitinisLaikotarpis">'Forma 3'!$D$21</definedName>
    <definedName name="VAS072_F_Pajamosuzdumbl1AtaskaitinisLaikotarpis" localSheetId="0">'Forma 3'!$D$27</definedName>
    <definedName name="VAS072_F_Pajamosuzdumbl1AtaskaitinisLaikotarpis">'Forma 3'!$D$27</definedName>
    <definedName name="VAS072_F_Pajamosuzkitub1AtaskaitinisLaikotarpis" localSheetId="0">'Forma 3'!$D$28</definedName>
    <definedName name="VAS072_F_Pajamosuzkitub1AtaskaitinisLaikotarpis">'Forma 3'!$D$28</definedName>
    <definedName name="VAS072_F_Pajamosuzpadid1AtaskaitinisLaikotarpis" localSheetId="0">'Forma 3'!$D$22</definedName>
    <definedName name="VAS072_F_Pajamosuzpadid1AtaskaitinisLaikotarpis">'Forma 3'!$D$22</definedName>
    <definedName name="VAS072_F_Pajamosuzpavir2AtaskaitinisLaikotarpis" localSheetId="0">'Forma 3'!$D$32</definedName>
    <definedName name="VAS072_F_Pajamosuzpavir2AtaskaitinisLaikotarpis">'Forma 3'!$D$32</definedName>
    <definedName name="VAS072_F_Pajamosuzpavir3AtaskaitinisLaikotarpis" localSheetId="0">'Forma 3'!$D$18</definedName>
    <definedName name="VAS072_F_Pajamosuzpavir3AtaskaitinisLaikotarpis">'Forma 3'!$D$18</definedName>
    <definedName name="VAS072_F_Pajamosuzpavir4AtaskaitinisLaikotarpis" localSheetId="0">'Forma 3'!$D$23</definedName>
    <definedName name="VAS072_F_Pajamosuzpavir4AtaskaitinisLaikotarpis">'Forma 3'!$D$23</definedName>
    <definedName name="VAS072_F_Pajamosuzpavir5AtaskaitinisLaikotarpis" localSheetId="0">'Forma 3'!$D$29</definedName>
    <definedName name="VAS072_F_Pajamosuzpavir5AtaskaitinisLaikotarpis">'Forma 3'!$D$29</definedName>
    <definedName name="VAS072_F_Paramalabdarav1AtaskaitinisLaikotarpis" localSheetId="0">'Forma 3'!$D$58</definedName>
    <definedName name="VAS072_F_Paramalabdarav1AtaskaitinisLaikotarpis">'Forma 3'!$D$58</definedName>
    <definedName name="VAS072_F_Paskirstomosio1AtaskaitinisLaikotarpis" localSheetId="0">'Forma 3'!$D$44</definedName>
    <definedName name="VAS072_F_Paskirstomosio1AtaskaitinisLaikotarpis">'Forma 3'!$D$44</definedName>
    <definedName name="VAS072_F_Patirtospaluka1AtaskaitinisLaikotarpis" localSheetId="0">'Forma 3'!$D$61</definedName>
    <definedName name="VAS072_F_Patirtospaluka1AtaskaitinisLaikotarpis">'Forma 3'!$D$61</definedName>
    <definedName name="VAS072_F_Pavirsiniunuot1AtaskaitinisLaikotarpis" localSheetId="0">'Forma 3'!$D$31</definedName>
    <definedName name="VAS072_F_Pavirsiniunuot1AtaskaitinisLaikotarpis">'Forma 3'!$D$31</definedName>
    <definedName name="VAS072_F_Pavirsiniunuot2AtaskaitinisLaikotarpis" localSheetId="0">'Forma 3'!$D$51</definedName>
    <definedName name="VAS072_F_Pavirsiniunuot2AtaskaitinisLaikotarpis">'Forma 3'!$D$51</definedName>
    <definedName name="VAS072_F_Pavirsiniunuot3AtaskaitinisLaikotarpis" localSheetId="0">'Forma 3'!$D$85</definedName>
    <definedName name="VAS072_F_Pavirsiniunuot3AtaskaitinisLaikotarpis">'Forma 3'!$D$85</definedName>
    <definedName name="VAS072_F_Pavirsiniunuot4AtaskaitinisLaikotarpis" localSheetId="0">'Forma 3'!$D$99</definedName>
    <definedName name="VAS072_F_Pavirsiniunuot4AtaskaitinisLaikotarpis">'Forma 3'!$D$99</definedName>
    <definedName name="VAS072_F_Pelnasnuostoli1AtaskaitinisLaikotarpis" localSheetId="0">'Forma 3'!$D$78</definedName>
    <definedName name="VAS072_F_Pelnasnuostoli1AtaskaitinisLaikotarpis">'Forma 3'!$D$78</definedName>
    <definedName name="VAS072_F_Pelnomokestis1AtaskaitinisLaikotarpis" localSheetId="0">'Forma 3'!$D$91</definedName>
    <definedName name="VAS072_F_Pelnomokestis1AtaskaitinisLaikotarpis">'Forma 3'!$D$91</definedName>
    <definedName name="VAS072_F_Praeituataskai1AtaskaitinisLaikotarpis" localSheetId="0">'Forma 3'!$D$77</definedName>
    <definedName name="VAS072_F_Praeituataskai1AtaskaitinisLaikotarpis">'Forma 3'!$D$77</definedName>
    <definedName name="VAS072_F_Reprezentacijo1AtaskaitinisLaikotarpis" localSheetId="0">'Forma 3'!$D$63</definedName>
    <definedName name="VAS072_F_Reprezentacijo1AtaskaitinisLaikotarpis">'Forma 3'!$D$63</definedName>
    <definedName name="VAS072_F_Sanaudossusiju1AtaskaitinisLaikotarpis" localSheetId="0">'Forma 3'!$D$72</definedName>
    <definedName name="VAS072_F_Sanaudossusiju1AtaskaitinisLaikotarpis">'Forma 3'!$D$72</definedName>
    <definedName name="VAS072_F_Tantjemuismoko1AtaskaitinisLaikotarpis" localSheetId="0">'Forma 3'!$D$59</definedName>
    <definedName name="VAS072_F_Tantjemuismoko1AtaskaitinisLaikotarpis">'Forma 3'!$D$59</definedName>
    <definedName name="VAS073_D_1IS" localSheetId="1">'Forma 4'!$D$9</definedName>
    <definedName name="VAS073_D_1IS">'Forma 4'!$D$9</definedName>
    <definedName name="VAS073_D_31GeriamojoVandens" localSheetId="1">'Forma 4'!$F$9</definedName>
    <definedName name="VAS073_D_31GeriamojoVandens">'Forma 4'!$F$9</definedName>
    <definedName name="VAS073_D_32GeriamojoVandens" localSheetId="1">'Forma 4'!$G$9</definedName>
    <definedName name="VAS073_D_32GeriamojoVandens">'Forma 4'!$G$9</definedName>
    <definedName name="VAS073_D_33GeriamojoVandens" localSheetId="1">'Forma 4'!$H$9</definedName>
    <definedName name="VAS073_D_33GeriamojoVandens">'Forma 4'!$H$9</definedName>
    <definedName name="VAS073_D_3IsViso" localSheetId="1">'Forma 4'!$E$9</definedName>
    <definedName name="VAS073_D_3IsViso">'Forma 4'!$E$9</definedName>
    <definedName name="VAS073_D_41NuotekuSurinkimas" localSheetId="1">'Forma 4'!$J$9</definedName>
    <definedName name="VAS073_D_41NuotekuSurinkimas">'Forma 4'!$J$9</definedName>
    <definedName name="VAS073_D_42NuotekuValymas" localSheetId="1">'Forma 4'!$K$9</definedName>
    <definedName name="VAS073_D_42NuotekuValymas">'Forma 4'!$K$9</definedName>
    <definedName name="VAS073_D_43NuotekuDumblo" localSheetId="1">'Forma 4'!$L$9</definedName>
    <definedName name="VAS073_D_43NuotekuDumblo">'Forma 4'!$L$9</definedName>
    <definedName name="VAS073_D_4IsViso" localSheetId="1">'Forma 4'!$I$9</definedName>
    <definedName name="VAS073_D_4IsViso">'Forma 4'!$I$9</definedName>
    <definedName name="VAS073_D_5PavirsiniuNuoteku" localSheetId="1">'Forma 4'!$M$9</definedName>
    <definedName name="VAS073_D_5PavirsiniuNuoteku">'Forma 4'!$M$9</definedName>
    <definedName name="VAS073_D_6KitosReguliuojamosios" localSheetId="1">'Forma 4'!$N$9</definedName>
    <definedName name="VAS073_D_6KitosReguliuojamosios">'Forma 4'!$N$9</definedName>
    <definedName name="VAS073_D_7KitosVeiklos" localSheetId="1">'Forma 4'!$Q$9</definedName>
    <definedName name="VAS073_D_7KitosVeiklos">'Forma 4'!$Q$9</definedName>
    <definedName name="VAS073_D_Administracine1" localSheetId="1">'Forma 4'!$C$68</definedName>
    <definedName name="VAS073_D_Administracine1">'Forma 4'!$C$68</definedName>
    <definedName name="VAS073_D_Administracine2" localSheetId="1">'Forma 4'!$C$121</definedName>
    <definedName name="VAS073_D_Administracine2">'Forma 4'!$C$121</definedName>
    <definedName name="VAS073_D_Administracine3" localSheetId="1">'Forma 4'!$C$218</definedName>
    <definedName name="VAS073_D_Administracine3">'Forma 4'!$C$218</definedName>
    <definedName name="VAS073_D_Apskaitosiraud1" localSheetId="1">'Forma 4'!$C$78</definedName>
    <definedName name="VAS073_D_Apskaitosiraud1">'Forma 4'!$C$78</definedName>
    <definedName name="VAS073_D_Apskaitosiraud2" localSheetId="1">'Forma 4'!$C$131</definedName>
    <definedName name="VAS073_D_Apskaitosiraud2">'Forma 4'!$C$131</definedName>
    <definedName name="VAS073_D_Apskaitosiraud3" localSheetId="1">'Forma 4'!$C$183</definedName>
    <definedName name="VAS073_D_Apskaitosiraud3">'Forma 4'!$C$183</definedName>
    <definedName name="VAS073_D_Apskaitosiraud4" localSheetId="1">'Forma 4'!$C$228</definedName>
    <definedName name="VAS073_D_Apskaitosiraud4">'Forma 4'!$C$228</definedName>
    <definedName name="VAS073_D_Apskaitosveikla1" localSheetId="1">'Forma 4'!$O$9</definedName>
    <definedName name="VAS073_D_Apskaitosveikla1">'Forma 4'!$O$9</definedName>
    <definedName name="VAS073_D_Avarijusalinim1" localSheetId="1">'Forma 4'!$C$18</definedName>
    <definedName name="VAS073_D_Avarijusalinim1">'Forma 4'!$C$18</definedName>
    <definedName name="VAS073_D_Avarijusalinim2" localSheetId="1">'Forma 4'!$C$49</definedName>
    <definedName name="VAS073_D_Avarijusalinim2">'Forma 4'!$C$49</definedName>
    <definedName name="VAS073_D_Avarijusalinim3" localSheetId="1">'Forma 4'!$C$105</definedName>
    <definedName name="VAS073_D_Avarijusalinim3">'Forma 4'!$C$105</definedName>
    <definedName name="VAS073_D_Avarijusalinim4" localSheetId="1">'Forma 4'!$C$157</definedName>
    <definedName name="VAS073_D_Avarijusalinim4">'Forma 4'!$C$157</definedName>
    <definedName name="VAS073_D_Avarijusalinim5" localSheetId="1">'Forma 4'!$C$202</definedName>
    <definedName name="VAS073_D_Avarijusalinim5">'Forma 4'!$C$202</definedName>
    <definedName name="VAS073_D_Bankopaslauguk1" localSheetId="1">'Forma 4'!$C$66</definedName>
    <definedName name="VAS073_D_Bankopaslauguk1">'Forma 4'!$C$66</definedName>
    <definedName name="VAS073_D_Bankopaslauguk2" localSheetId="1">'Forma 4'!$C$119</definedName>
    <definedName name="VAS073_D_Bankopaslauguk2">'Forma 4'!$C$119</definedName>
    <definedName name="VAS073_D_Bankopaslauguk3" localSheetId="1">'Forma 4'!$C$171</definedName>
    <definedName name="VAS073_D_Bankopaslauguk3">'Forma 4'!$C$171</definedName>
    <definedName name="VAS073_D_Bankopaslauguk4" localSheetId="1">'Forma 4'!$C$216</definedName>
    <definedName name="VAS073_D_Bankopaslauguk4">'Forma 4'!$C$216</definedName>
    <definedName name="VAS073_D_Bendrosiospast1" localSheetId="1">'Forma 4'!$C$27</definedName>
    <definedName name="VAS073_D_Bendrosiospast1">'Forma 4'!$C$27</definedName>
    <definedName name="VAS073_D_Bendrosiossana1" localSheetId="1">'Forma 4'!$C$190</definedName>
    <definedName name="VAS073_D_Bendrosiossana1">'Forma 4'!$C$190</definedName>
    <definedName name="VAS073_D_Bendrujusanaud1" localSheetId="1">'Forma 4'!$C$241</definedName>
    <definedName name="VAS073_D_Bendrujusanaud1">'Forma 4'!$C$241</definedName>
    <definedName name="VAS073_D_Bendrupatalpus1" localSheetId="1">'Forma 4'!$C$192</definedName>
    <definedName name="VAS073_D_Bendrupatalpus1">'Forma 4'!$C$192</definedName>
    <definedName name="VAS073_D_Cpunktui1" localSheetId="1">'Forma 4'!$C$145</definedName>
    <definedName name="VAS073_D_Cpunktui1">'Forma 4'!$C$145</definedName>
    <definedName name="VAS073_D_Cpunktui2" localSheetId="1">'Forma 4'!$C$148</definedName>
    <definedName name="VAS073_D_Cpunktui2">'Forma 4'!$C$148</definedName>
    <definedName name="VAS073_D_Cpunktui3" localSheetId="1">'Forma 4'!$C$151</definedName>
    <definedName name="VAS073_D_Cpunktui3">'Forma 4'!$C$151</definedName>
    <definedName name="VAS073_D_Cpunktui4" localSheetId="1">'Forma 4'!$C$153</definedName>
    <definedName name="VAS073_D_Cpunktui4">'Forma 4'!$C$153</definedName>
    <definedName name="VAS073_D_Cpunktui5" localSheetId="1">'Forma 4'!$C$160</definedName>
    <definedName name="VAS073_D_Cpunktui5">'Forma 4'!$C$160</definedName>
    <definedName name="VAS073_D_Cpunktui6" localSheetId="1">'Forma 4'!$C$166</definedName>
    <definedName name="VAS073_D_Cpunktui6">'Forma 4'!$C$166</definedName>
    <definedName name="VAS073_D_Cpunktui7" localSheetId="1">'Forma 4'!$C$170</definedName>
    <definedName name="VAS073_D_Cpunktui7">'Forma 4'!$C$170</definedName>
    <definedName name="VAS073_D_Cpunktui8" localSheetId="1">'Forma 4'!$C$173</definedName>
    <definedName name="VAS073_D_Cpunktui8">'Forma 4'!$C$173</definedName>
    <definedName name="VAS073_D_Darbdavioimoku1" localSheetId="1">'Forma 4'!$C$54</definedName>
    <definedName name="VAS073_D_Darbdavioimoku1">'Forma 4'!$C$54</definedName>
    <definedName name="VAS073_D_Darbdavioimoku2" localSheetId="1">'Forma 4'!$C$110</definedName>
    <definedName name="VAS073_D_Darbdavioimoku2">'Forma 4'!$C$110</definedName>
    <definedName name="VAS073_D_Darbdavioimoku3" localSheetId="1">'Forma 4'!$C$162</definedName>
    <definedName name="VAS073_D_Darbdavioimoku3">'Forma 4'!$C$162</definedName>
    <definedName name="VAS073_D_Darbdavioimoku4" localSheetId="1">'Forma 4'!$C$207</definedName>
    <definedName name="VAS073_D_Darbdavioimoku4">'Forma 4'!$C$207</definedName>
    <definedName name="VAS073_D_Darbosaugossan1" localSheetId="1">'Forma 4'!$C$55</definedName>
    <definedName name="VAS073_D_Darbosaugossan1">'Forma 4'!$C$55</definedName>
    <definedName name="VAS073_D_Darbosaugossan2" localSheetId="1">'Forma 4'!$C$111</definedName>
    <definedName name="VAS073_D_Darbosaugossan2">'Forma 4'!$C$111</definedName>
    <definedName name="VAS073_D_Darbosaugossan3" localSheetId="1">'Forma 4'!$C$163</definedName>
    <definedName name="VAS073_D_Darbosaugossan3">'Forma 4'!$C$163</definedName>
    <definedName name="VAS073_D_Darbosaugossan4" localSheetId="1">'Forma 4'!$C$208</definedName>
    <definedName name="VAS073_D_Darbosaugossan4">'Forma 4'!$C$208</definedName>
    <definedName name="VAS073_D_Darbouzmokesci1" localSheetId="1">'Forma 4'!$C$21</definedName>
    <definedName name="VAS073_D_Darbouzmokesci1">'Forma 4'!$C$21</definedName>
    <definedName name="VAS073_D_Darbouzmokesci2" localSheetId="1">'Forma 4'!$C$53</definedName>
    <definedName name="VAS073_D_Darbouzmokesci2">'Forma 4'!$C$53</definedName>
    <definedName name="VAS073_D_Darbouzmokesci3" localSheetId="1">'Forma 4'!$C$109</definedName>
    <definedName name="VAS073_D_Darbouzmokesci3">'Forma 4'!$C$109</definedName>
    <definedName name="VAS073_D_Darbouzmokesci4" localSheetId="1">'Forma 4'!$C$161</definedName>
    <definedName name="VAS073_D_Darbouzmokesci4">'Forma 4'!$C$161</definedName>
    <definedName name="VAS073_D_Darbouzmokesci5" localSheetId="1">'Forma 4'!$C$206</definedName>
    <definedName name="VAS073_D_Darbouzmokesci5">'Forma 4'!$C$206</definedName>
    <definedName name="VAS073_D_Draudimosanaud1" localSheetId="1">'Forma 4'!$C$86</definedName>
    <definedName name="VAS073_D_Draudimosanaud1">'Forma 4'!$C$86</definedName>
    <definedName name="VAS073_D_Draudimosanaud2" localSheetId="1">'Forma 4'!$C$139</definedName>
    <definedName name="VAS073_D_Draudimosanaud2">'Forma 4'!$C$139</definedName>
    <definedName name="VAS073_D_Draudimosanaud3" localSheetId="1">'Forma 4'!$C$237</definedName>
    <definedName name="VAS073_D_Draudimosanaud3">'Forma 4'!$C$237</definedName>
    <definedName name="VAS073_D_Dumblotvarkymo1" localSheetId="1">'Forma 4'!$C$33</definedName>
    <definedName name="VAS073_D_Dumblotvarkymo1">'Forma 4'!$C$33</definedName>
    <definedName name="VAS073_D_Einamojoremont1" localSheetId="1">'Forma 4'!$C$16</definedName>
    <definedName name="VAS073_D_Einamojoremont1">'Forma 4'!$C$16</definedName>
    <definedName name="VAS073_D_Einamojoremont2" localSheetId="1">'Forma 4'!$C$45</definedName>
    <definedName name="VAS073_D_Einamojoremont2">'Forma 4'!$C$45</definedName>
    <definedName name="VAS073_D_Einamojoremont3" localSheetId="1">'Forma 4'!$C$101</definedName>
    <definedName name="VAS073_D_Einamojoremont3">'Forma 4'!$C$101</definedName>
    <definedName name="VAS073_D_Einamojoremont4" localSheetId="1">'Forma 4'!$C$198</definedName>
    <definedName name="VAS073_D_Einamojoremont4">'Forma 4'!$C$198</definedName>
    <definedName name="VAS073_D_Elektrosenergi1" localSheetId="1">'Forma 4'!$C$13</definedName>
    <definedName name="VAS073_D_Elektrosenergi1">'Forma 4'!$C$13</definedName>
    <definedName name="VAS073_D_Elektrosenergi2" localSheetId="1">'Forma 4'!$C$14</definedName>
    <definedName name="VAS073_D_Elektrosenergi2">'Forma 4'!$C$14</definedName>
    <definedName name="VAS073_D_Elektrosenergi3" localSheetId="1">'Forma 4'!$C$34</definedName>
    <definedName name="VAS073_D_Elektrosenergi3">'Forma 4'!$C$34</definedName>
    <definedName name="VAS073_D_Elektrosenergi4" localSheetId="1">'Forma 4'!$C$35</definedName>
    <definedName name="VAS073_D_Elektrosenergi4">'Forma 4'!$C$35</definedName>
    <definedName name="VAS073_D_Elektrosenergi5" localSheetId="1">'Forma 4'!$C$93</definedName>
    <definedName name="VAS073_D_Elektrosenergi5">'Forma 4'!$C$93</definedName>
    <definedName name="VAS073_D_Elektrosenergi6" localSheetId="1">'Forma 4'!$C$94</definedName>
    <definedName name="VAS073_D_Elektrosenergi6">'Forma 4'!$C$94</definedName>
    <definedName name="VAS073_D_Elektrosenergi7" localSheetId="1">'Forma 4'!$C$146</definedName>
    <definedName name="VAS073_D_Elektrosenergi7">'Forma 4'!$C$146</definedName>
    <definedName name="VAS073_D_Elektrosenergi8" localSheetId="1">'Forma 4'!$C$191</definedName>
    <definedName name="VAS073_D_Elektrosenergi8">'Forma 4'!$C$191</definedName>
    <definedName name="VAS073_D_Finansinessana1" localSheetId="1">'Forma 4'!$C$65</definedName>
    <definedName name="VAS073_D_Finansinessana1">'Forma 4'!$C$65</definedName>
    <definedName name="VAS073_D_Finansinessana2" localSheetId="1">'Forma 4'!$C$118</definedName>
    <definedName name="VAS073_D_Finansinessana2">'Forma 4'!$C$118</definedName>
    <definedName name="VAS073_D_Finansinessana3" localSheetId="1">'Forma 4'!$C$215</definedName>
    <definedName name="VAS073_D_Finansinessana3">'Forma 4'!$C$215</definedName>
    <definedName name="VAS073_D_Geriamojovande11" localSheetId="1">'Forma 4'!$C$11</definedName>
    <definedName name="VAS073_D_Geriamojovande11">'Forma 4'!$C$11</definedName>
    <definedName name="VAS073_D_Geriamojovande12" localSheetId="1">'Forma 4'!$C$30</definedName>
    <definedName name="VAS073_D_Geriamojovande12">'Forma 4'!$C$30</definedName>
    <definedName name="VAS073_D_Imokosgarantin1" localSheetId="1">'Forma 4'!$C$63</definedName>
    <definedName name="VAS073_D_Imokosgarantin1">'Forma 4'!$C$63</definedName>
    <definedName name="VAS073_D_Imokuadministr1" localSheetId="1">'Forma 4'!$C$80</definedName>
    <definedName name="VAS073_D_Imokuadministr1">'Forma 4'!$C$80</definedName>
    <definedName name="VAS073_D_Imokuadministr2" localSheetId="1">'Forma 4'!$C$133</definedName>
    <definedName name="VAS073_D_Imokuadministr2">'Forma 4'!$C$133</definedName>
    <definedName name="VAS073_D_Imokuadministr3" localSheetId="1">'Forma 4'!$C$185</definedName>
    <definedName name="VAS073_D_Imokuadministr3">'Forma 4'!$C$185</definedName>
    <definedName name="VAS073_D_Imokuadministr4" localSheetId="1">'Forma 4'!$C$230</definedName>
    <definedName name="VAS073_D_Imokuadministr4">'Forma 4'!$C$230</definedName>
    <definedName name="VAS073_D_Kanceliariness1" localSheetId="1">'Forma 4'!$C$74</definedName>
    <definedName name="VAS073_D_Kanceliariness1">'Forma 4'!$C$74</definedName>
    <definedName name="VAS073_D_Kanceliariness2" localSheetId="1">'Forma 4'!$C$127</definedName>
    <definedName name="VAS073_D_Kanceliariness2">'Forma 4'!$C$127</definedName>
    <definedName name="VAS073_D_Kanceliariness3" localSheetId="1">'Forma 4'!$C$179</definedName>
    <definedName name="VAS073_D_Kanceliariness3">'Forma 4'!$C$179</definedName>
    <definedName name="VAS073_D_Kanceliariness4" localSheetId="1">'Forma 4'!$C$224</definedName>
    <definedName name="VAS073_D_Kanceliariness4">'Forma 4'!$C$224</definedName>
    <definedName name="VAS073_D_Kintamosiospas1" localSheetId="1">'Forma 4'!$C$28</definedName>
    <definedName name="VAS073_D_Kintamosiospas1">'Forma 4'!$C$28</definedName>
    <definedName name="VAS073_D_Kitareguliuoja1" localSheetId="1">'Forma 4'!$P$9</definedName>
    <definedName name="VAS073_D_Kitareguliuoja1">'Forma 4'!$P$9</definedName>
    <definedName name="VAS073_D_Kitosadministr1" localSheetId="1">'Forma 4'!$C$82</definedName>
    <definedName name="VAS073_D_Kitosadministr1">'Forma 4'!$C$82</definedName>
    <definedName name="VAS073_D_Kitosadministr2" localSheetId="1">'Forma 4'!$C$135</definedName>
    <definedName name="VAS073_D_Kitosadministr2">'Forma 4'!$C$135</definedName>
    <definedName name="VAS073_D_Kitosadministr3" localSheetId="1">'Forma 4'!$C$187</definedName>
    <definedName name="VAS073_D_Kitosadministr3">'Forma 4'!$C$187</definedName>
    <definedName name="VAS073_D_Kitosadministr4" localSheetId="1">'Forma 4'!$C$233</definedName>
    <definedName name="VAS073_D_Kitosadministr4">'Forma 4'!$C$233</definedName>
    <definedName name="VAS073_D_Kitosfinansine1" localSheetId="1">'Forma 4'!$C$67</definedName>
    <definedName name="VAS073_D_Kitosfinansine1">'Forma 4'!$C$67</definedName>
    <definedName name="VAS073_D_Kitosfinansine2" localSheetId="1">'Forma 4'!$C$120</definedName>
    <definedName name="VAS073_D_Kitosfinansine2">'Forma 4'!$C$120</definedName>
    <definedName name="VAS073_D_Kitosfinansine3" localSheetId="1">'Forma 4'!$C$172</definedName>
    <definedName name="VAS073_D_Kitosfinansine3">'Forma 4'!$C$172</definedName>
    <definedName name="VAS073_D_Kitosfinansine4" localSheetId="1">'Forma 4'!$C$217</definedName>
    <definedName name="VAS073_D_Kitosfinansine4">'Forma 4'!$C$217</definedName>
    <definedName name="VAS073_D_Kitoskintamosi1" localSheetId="1">'Forma 4'!$C$91</definedName>
    <definedName name="VAS073_D_Kitoskintamosi1">'Forma 4'!$C$91</definedName>
    <definedName name="VAS073_D_Kitoskintamosi2" localSheetId="1">'Forma 4'!$C$143</definedName>
    <definedName name="VAS073_D_Kitoskintamosi2">'Forma 4'!$C$143</definedName>
    <definedName name="VAS073_D_Kitospastovios1" localSheetId="1">'Forma 4'!$C$89</definedName>
    <definedName name="VAS073_D_Kitospastovios1">'Forma 4'!$C$89</definedName>
    <definedName name="VAS073_D_Kitospastovios2" localSheetId="1">'Forma 4'!$C$142</definedName>
    <definedName name="VAS073_D_Kitospastovios2">'Forma 4'!$C$142</definedName>
    <definedName name="VAS073_D_Kitospersonalo1" localSheetId="1">'Forma 4'!$C$57</definedName>
    <definedName name="VAS073_D_Kitospersonalo1">'Forma 4'!$C$57</definedName>
    <definedName name="VAS073_D_Kitospersonalo2" localSheetId="1">'Forma 4'!$C$113</definedName>
    <definedName name="VAS073_D_Kitospersonalo2">'Forma 4'!$C$113</definedName>
    <definedName name="VAS073_D_Kitospersonalo3" localSheetId="1">'Forma 4'!$C$165</definedName>
    <definedName name="VAS073_D_Kitospersonalo3">'Forma 4'!$C$165</definedName>
    <definedName name="VAS073_D_Kitospersonalo4" localSheetId="1">'Forma 4'!$C$210</definedName>
    <definedName name="VAS073_D_Kitospersonalo4">'Forma 4'!$C$210</definedName>
    <definedName name="VAS073_D_Kitossanaudos1" localSheetId="1">'Forma 4'!$C$84</definedName>
    <definedName name="VAS073_D_Kitossanaudos1">'Forma 4'!$C$84</definedName>
    <definedName name="VAS073_D_Kitossanaudos2" localSheetId="1">'Forma 4'!$C$137</definedName>
    <definedName name="VAS073_D_Kitossanaudos2">'Forma 4'!$C$137</definedName>
    <definedName name="VAS073_D_Kitossanaudos3" localSheetId="1">'Forma 4'!$C$189</definedName>
    <definedName name="VAS073_D_Kitossanaudos3">'Forma 4'!$C$189</definedName>
    <definedName name="VAS073_D_Kitossanaudos4" localSheetId="1">'Forma 4'!$C$235</definedName>
    <definedName name="VAS073_D_Kitossanaudos4">'Forma 4'!$C$235</definedName>
    <definedName name="VAS073_D_Kitossanaudos5" localSheetId="1">'Forma 4'!$C$240</definedName>
    <definedName name="VAS073_D_Kitossanaudos5">'Forma 4'!$C$240</definedName>
    <definedName name="VAS073_D_Kitostechninio1" localSheetId="1">'Forma 4'!$C$50</definedName>
    <definedName name="VAS073_D_Kitostechninio1">'Forma 4'!$C$50</definedName>
    <definedName name="VAS073_D_Kitostechninio2" localSheetId="1">'Forma 4'!$C$106</definedName>
    <definedName name="VAS073_D_Kitostechninio2">'Forma 4'!$C$106</definedName>
    <definedName name="VAS073_D_Kitostechninio3" localSheetId="1">'Forma 4'!$C$158</definedName>
    <definedName name="VAS073_D_Kitostechninio3">'Forma 4'!$C$158</definedName>
    <definedName name="VAS073_D_Kitostechninio4" localSheetId="1">'Forma 4'!$C$203</definedName>
    <definedName name="VAS073_D_Kitostechninio4">'Forma 4'!$C$203</definedName>
    <definedName name="VAS073_D_Kitumokesciusa1" localSheetId="1">'Forma 4'!$C$64</definedName>
    <definedName name="VAS073_D_Kitumokesciusa1">'Forma 4'!$C$64</definedName>
    <definedName name="VAS073_D_Kitumokesciusa2" localSheetId="1">'Forma 4'!$C$117</definedName>
    <definedName name="VAS073_D_Kitumokesciusa2">'Forma 4'!$C$117</definedName>
    <definedName name="VAS073_D_Kitumokesciusa3" localSheetId="1">'Forma 4'!$C$169</definedName>
    <definedName name="VAS073_D_Kitumokesciusa3">'Forma 4'!$C$169</definedName>
    <definedName name="VAS073_D_Kitumokesciusa4" localSheetId="1">'Forma 4'!$C$214</definedName>
    <definedName name="VAS073_D_Kitumokesciusa4">'Forma 4'!$C$214</definedName>
    <definedName name="VAS073_D_Kitupaslaugupi1" localSheetId="1">'Forma 4'!$C$88</definedName>
    <definedName name="VAS073_D_Kitupaslaugupi1">'Forma 4'!$C$88</definedName>
    <definedName name="VAS073_D_Kitupaslaugupi2" localSheetId="1">'Forma 4'!$C$141</definedName>
    <definedName name="VAS073_D_Kitupaslaugupi2">'Forma 4'!$C$141</definedName>
    <definedName name="VAS073_D_Kitupaslaugupi3" localSheetId="1">'Forma 4'!$C$239</definedName>
    <definedName name="VAS073_D_Kitupaslaugupi3">'Forma 4'!$C$239</definedName>
    <definedName name="VAS073_D_Konsultaciniup1" localSheetId="1">'Forma 4'!$C$71</definedName>
    <definedName name="VAS073_D_Konsultaciniup1">'Forma 4'!$C$71</definedName>
    <definedName name="VAS073_D_Konsultaciniup2" localSheetId="1">'Forma 4'!$C$124</definedName>
    <definedName name="VAS073_D_Konsultaciniup2">'Forma 4'!$C$124</definedName>
    <definedName name="VAS073_D_Konsultaciniup3" localSheetId="1">'Forma 4'!$C$176</definedName>
    <definedName name="VAS073_D_Konsultaciniup3">'Forma 4'!$C$176</definedName>
    <definedName name="VAS073_D_Konsultaciniup4" localSheetId="1">'Forma 4'!$C$221</definedName>
    <definedName name="VAS073_D_Konsultaciniup4">'Forma 4'!$C$221</definedName>
    <definedName name="VAS073_D_Kuraslengviesi1" localSheetId="1">'Forma 4'!$C$42</definedName>
    <definedName name="VAS073_D_Kuraslengviesi1">'Forma 4'!$C$42</definedName>
    <definedName name="VAS073_D_Kuraslengviesi2" localSheetId="1">'Forma 4'!$C$98</definedName>
    <definedName name="VAS073_D_Kuraslengviesi2">'Forma 4'!$C$98</definedName>
    <definedName name="VAS073_D_Kuraslengviesi3" localSheetId="1">'Forma 4'!$C$150</definedName>
    <definedName name="VAS073_D_Kuraslengviesi3">'Forma 4'!$C$150</definedName>
    <definedName name="VAS073_D_Kuraslengviesi4" localSheetId="1">'Forma 4'!$C$195</definedName>
    <definedName name="VAS073_D_Kuraslengviesi4">'Forma 4'!$C$195</definedName>
    <definedName name="VAS073_D_Kurasmasinomsi1" localSheetId="1">'Forma 4'!$C$41</definedName>
    <definedName name="VAS073_D_Kurasmasinomsi1">'Forma 4'!$C$41</definedName>
    <definedName name="VAS073_D_Kurasmasinomsi2" localSheetId="1">'Forma 4'!$C$97</definedName>
    <definedName name="VAS073_D_Kurasmasinomsi2">'Forma 4'!$C$97</definedName>
    <definedName name="VAS073_D_Kurasmasinomsi3" localSheetId="1">'Forma 4'!$C$149</definedName>
    <definedName name="VAS073_D_Kurasmasinomsi3">'Forma 4'!$C$149</definedName>
    <definedName name="VAS073_D_Kurasmasinomsi4" localSheetId="1">'Forma 4'!$C$194</definedName>
    <definedName name="VAS073_D_Kurasmasinomsi4">'Forma 4'!$C$194</definedName>
    <definedName name="VAS073_D_Kurotransportu1" localSheetId="1">'Forma 4'!$C$40</definedName>
    <definedName name="VAS073_D_Kurotransportu1">'Forma 4'!$C$40</definedName>
    <definedName name="VAS073_D_Kurotransportu2" localSheetId="1">'Forma 4'!$C$96</definedName>
    <definedName name="VAS073_D_Kurotransportu2">'Forma 4'!$C$96</definedName>
    <definedName name="VAS073_D_Kurotransportu3" localSheetId="1">'Forma 4'!$C$193</definedName>
    <definedName name="VAS073_D_Kurotransportu3">'Forma 4'!$C$193</definedName>
    <definedName name="VAS073_D_Laboratoriniut1" localSheetId="1">'Forma 4'!$C$87</definedName>
    <definedName name="VAS073_D_Laboratoriniut1">'Forma 4'!$C$87</definedName>
    <definedName name="VAS073_D_Laboratoriniut2" localSheetId="1">'Forma 4'!$C$140</definedName>
    <definedName name="VAS073_D_Laboratoriniut2">'Forma 4'!$C$140</definedName>
    <definedName name="VAS073_D_Laboratoriniut3" localSheetId="1">'Forma 4'!$C$238</definedName>
    <definedName name="VAS073_D_Laboratoriniut3">'Forma 4'!$C$238</definedName>
    <definedName name="VAS073_D_Metrologinespa1" localSheetId="1">'Forma 4'!$C$48</definedName>
    <definedName name="VAS073_D_Metrologinespa1">'Forma 4'!$C$48</definedName>
    <definedName name="VAS073_D_Metrologinespa2" localSheetId="1">'Forma 4'!$C$104</definedName>
    <definedName name="VAS073_D_Metrologinespa2">'Forma 4'!$C$104</definedName>
    <definedName name="VAS073_D_Metrologinespa3" localSheetId="1">'Forma 4'!$C$156</definedName>
    <definedName name="VAS073_D_Metrologinespa3">'Forma 4'!$C$156</definedName>
    <definedName name="VAS073_D_Metrologinespa4" localSheetId="1">'Forma 4'!$C$201</definedName>
    <definedName name="VAS073_D_Metrologinespa4">'Forma 4'!$C$201</definedName>
    <definedName name="VAS073_D_Mokesciouztars1" localSheetId="1">'Forma 4'!$C$60</definedName>
    <definedName name="VAS073_D_Mokesciouztars1">'Forma 4'!$C$60</definedName>
    <definedName name="VAS073_D_Mokesciouzvals1" localSheetId="1">'Forma 4'!$C$59</definedName>
    <definedName name="VAS073_D_Mokesciouzvals1">'Forma 4'!$C$59</definedName>
    <definedName name="VAS073_D_Mokesciusanaud1" localSheetId="1">'Forma 4'!$C$58</definedName>
    <definedName name="VAS073_D_Mokesciusanaud1">'Forma 4'!$C$58</definedName>
    <definedName name="VAS073_D_Mokesciusanaud2" localSheetId="1">'Forma 4'!$C$114</definedName>
    <definedName name="VAS073_D_Mokesciusanaud2">'Forma 4'!$C$114</definedName>
    <definedName name="VAS073_D_Mokesciusanaud3" localSheetId="1">'Forma 4'!$C$211</definedName>
    <definedName name="VAS073_D_Mokesciusanaud3">'Forma 4'!$C$211</definedName>
    <definedName name="VAS073_D_Nekilnojamojot1" localSheetId="1">'Forma 4'!$C$61</definedName>
    <definedName name="VAS073_D_Nekilnojamojot1">'Forma 4'!$C$61</definedName>
    <definedName name="VAS073_D_Nekilnojamojot2" localSheetId="1">'Forma 4'!$C$115</definedName>
    <definedName name="VAS073_D_Nekilnojamojot2">'Forma 4'!$C$115</definedName>
    <definedName name="VAS073_D_Nekilnojamojot3" localSheetId="1">'Forma 4'!$C$167</definedName>
    <definedName name="VAS073_D_Nekilnojamojot3">'Forma 4'!$C$167</definedName>
    <definedName name="VAS073_D_Nekilnojamojot4" localSheetId="1">'Forma 4'!$C$212</definedName>
    <definedName name="VAS073_D_Nekilnojamojot4">'Forma 4'!$C$212</definedName>
    <definedName name="VAS073_D_Netiesioginesp1" localSheetId="1">'Forma 4'!$C$26</definedName>
    <definedName name="VAS073_D_Netiesioginesp1">'Forma 4'!$C$26</definedName>
    <definedName name="VAS073_D_Netiesioginess1" localSheetId="1">'Forma 4'!$C$92</definedName>
    <definedName name="VAS073_D_Netiesioginess1">'Forma 4'!$C$92</definedName>
    <definedName name="VAS073_D_Netiesioginius1" localSheetId="1">'Forma 4'!$C$144</definedName>
    <definedName name="VAS073_D_Netiesioginius1">'Forma 4'!$C$144</definedName>
    <definedName name="VAS073_D_Nuotekutvarkym5" localSheetId="1">'Forma 4'!$C$12</definedName>
    <definedName name="VAS073_D_Nuotekutvarkym5">'Forma 4'!$C$12</definedName>
    <definedName name="VAS073_D_Nuotekutvarkym6" localSheetId="1">'Forma 4'!$C$31</definedName>
    <definedName name="VAS073_D_Nuotekutvarkym6">'Forma 4'!$C$31</definedName>
    <definedName name="VAS073_D_Nuotekutvarkym7" localSheetId="1">'Forma 4'!$C$32</definedName>
    <definedName name="VAS073_D_Nuotekutvarkym7">'Forma 4'!$C$32</definedName>
    <definedName name="VAS073_D_Nusidevejimoam10" localSheetId="1">'Forma 4'!$C$204</definedName>
    <definedName name="VAS073_D_Nusidevejimoam10">'Forma 4'!$C$204</definedName>
    <definedName name="VAS073_D_Nusidevejimoam7" localSheetId="1">'Forma 4'!$C$51</definedName>
    <definedName name="VAS073_D_Nusidevejimoam7">'Forma 4'!$C$51</definedName>
    <definedName name="VAS073_D_Nusidevejimoam8" localSheetId="1">'Forma 4'!$C$107</definedName>
    <definedName name="VAS073_D_Nusidevejimoam8">'Forma 4'!$C$107</definedName>
    <definedName name="VAS073_D_Nusidevejimoam9" localSheetId="1">'Forma 4'!$C$159</definedName>
    <definedName name="VAS073_D_Nusidevejimoam9">'Forma 4'!$C$159</definedName>
    <definedName name="VAS073_D_Opexbeapskaito1" localSheetId="1">'Forma 4'!$C$248</definedName>
    <definedName name="VAS073_D_Opexbeapskaito1">'Forma 4'!$C$248</definedName>
    <definedName name="VAS073_D_Opexsuapskaito1" localSheetId="1">'Forma 4'!$C$247</definedName>
    <definedName name="VAS073_D_Opexsuapskaito1">'Forma 4'!$C$247</definedName>
    <definedName name="VAS073_D_Orginventoriau1" localSheetId="1">'Forma 4'!$C$75</definedName>
    <definedName name="VAS073_D_Orginventoriau1">'Forma 4'!$C$75</definedName>
    <definedName name="VAS073_D_Orginventoriau2" localSheetId="1">'Forma 4'!$C$128</definedName>
    <definedName name="VAS073_D_Orginventoriau2">'Forma 4'!$C$128</definedName>
    <definedName name="VAS073_D_Orginventoriau3" localSheetId="1">'Forma 4'!$C$180</definedName>
    <definedName name="VAS073_D_Orginventoriau3">'Forma 4'!$C$180</definedName>
    <definedName name="VAS073_D_Orginventoriau4" localSheetId="1">'Forma 4'!$C$225</definedName>
    <definedName name="VAS073_D_Orginventoriau4">'Forma 4'!$C$225</definedName>
    <definedName name="VAS073_D_Paskirstomosio2" localSheetId="1">'Forma 4'!$C$232</definedName>
    <definedName name="VAS073_D_Paskirstomosio2">'Forma 4'!$C$232</definedName>
    <definedName name="VAS073_D_Paskirstomujus1" localSheetId="1">'Forma 4'!$C$10</definedName>
    <definedName name="VAS073_D_Paskirstomujus1">'Forma 4'!$C$10</definedName>
    <definedName name="VAS073_D_Pastopasiuntin1" localSheetId="1">'Forma 4'!$C$73</definedName>
    <definedName name="VAS073_D_Pastopasiuntin1">'Forma 4'!$C$73</definedName>
    <definedName name="VAS073_D_Pastopasiuntin2" localSheetId="1">'Forma 4'!$C$126</definedName>
    <definedName name="VAS073_D_Pastopasiuntin2">'Forma 4'!$C$126</definedName>
    <definedName name="VAS073_D_Pastopasiuntin3" localSheetId="1">'Forma 4'!$C$178</definedName>
    <definedName name="VAS073_D_Pastopasiuntin3">'Forma 4'!$C$178</definedName>
    <definedName name="VAS073_D_Pastopasiuntin4" localSheetId="1">'Forma 4'!$C$223</definedName>
    <definedName name="VAS073_D_Pastopasiuntin4">'Forma 4'!$C$223</definedName>
    <definedName name="VAS073_D_Pastoviosiospa1" localSheetId="1">'Forma 4'!$C$24</definedName>
    <definedName name="VAS073_D_Pastoviosiospa1">'Forma 4'!$C$24</definedName>
    <definedName name="VAS073_D_Patalpuprieziu1" localSheetId="1">'Forma 4'!$C$77</definedName>
    <definedName name="VAS073_D_Patalpuprieziu1">'Forma 4'!$C$77</definedName>
    <definedName name="VAS073_D_Patalpuprieziu2" localSheetId="1">'Forma 4'!$C$130</definedName>
    <definedName name="VAS073_D_Patalpuprieziu2">'Forma 4'!$C$130</definedName>
    <definedName name="VAS073_D_Patalpuprieziu3" localSheetId="1">'Forma 4'!$C$182</definedName>
    <definedName name="VAS073_D_Patalpuprieziu3">'Forma 4'!$C$182</definedName>
    <definedName name="VAS073_D_Patalpuprieziu4" localSheetId="1">'Forma 4'!$C$227</definedName>
    <definedName name="VAS073_D_Patalpuprieziu4">'Forma 4'!$C$227</definedName>
    <definedName name="VAS073_D_Patalpusildymo1" localSheetId="1">'Forma 4'!$C$36</definedName>
    <definedName name="VAS073_D_Patalpusildymo1">'Forma 4'!$C$36</definedName>
    <definedName name="VAS073_D_Patalpusildymo2" localSheetId="1">'Forma 4'!$C$95</definedName>
    <definedName name="VAS073_D_Patalpusildymo2">'Forma 4'!$C$95</definedName>
    <definedName name="VAS073_D_Patalpusildymo3" localSheetId="1">'Forma 4'!$C$147</definedName>
    <definedName name="VAS073_D_Patalpusildymo3">'Forma 4'!$C$147</definedName>
    <definedName name="VAS073_D_Perkamupaslaug1" localSheetId="1">'Forma 4'!$C$22</definedName>
    <definedName name="VAS073_D_Perkamupaslaug1">'Forma 4'!$C$22</definedName>
    <definedName name="VAS073_D_Personalomokym1" localSheetId="1">'Forma 4'!$C$56</definedName>
    <definedName name="VAS073_D_Personalomokym1">'Forma 4'!$C$56</definedName>
    <definedName name="VAS073_D_Personalomokym2" localSheetId="1">'Forma 4'!$C$112</definedName>
    <definedName name="VAS073_D_Personalomokym2">'Forma 4'!$C$112</definedName>
    <definedName name="VAS073_D_Personalomokym3" localSheetId="1">'Forma 4'!$C$209</definedName>
    <definedName name="VAS073_D_Personalomokym3">'Forma 4'!$C$209</definedName>
    <definedName name="VAS073_D_PersonaloMokymuSanaudos" localSheetId="1">'Forma 4'!$C$164</definedName>
    <definedName name="VAS073_D_PersonaloMokymuSanaudos">'Forma 4'!$C$164</definedName>
    <definedName name="VAS073_D_Personalosanau1" localSheetId="1">'Forma 4'!$C$20</definedName>
    <definedName name="VAS073_D_Personalosanau1">'Forma 4'!$C$20</definedName>
    <definedName name="VAS073_D_Personalosanau2" localSheetId="1">'Forma 4'!$C$52</definedName>
    <definedName name="VAS073_D_Personalosanau2">'Forma 4'!$C$52</definedName>
    <definedName name="VAS073_D_Personalosanau3" localSheetId="1">'Forma 4'!$C$108</definedName>
    <definedName name="VAS073_D_Personalosanau3">'Forma 4'!$C$108</definedName>
    <definedName name="VAS073_D_Personalosanau4" localSheetId="1">'Forma 4'!$C$205</definedName>
    <definedName name="VAS073_D_Personalosanau4">'Forma 4'!$C$205</definedName>
    <definedName name="VAS073_D_Profesineslite1" localSheetId="1">'Forma 4'!$C$76</definedName>
    <definedName name="VAS073_D_Profesineslite1">'Forma 4'!$C$76</definedName>
    <definedName name="VAS073_D_Profesineslite2" localSheetId="1">'Forma 4'!$C$129</definedName>
    <definedName name="VAS073_D_Profesineslite2">'Forma 4'!$C$129</definedName>
    <definedName name="VAS073_D_Profesineslite3" localSheetId="1">'Forma 4'!$C$181</definedName>
    <definedName name="VAS073_D_Profesineslite3">'Forma 4'!$C$181</definedName>
    <definedName name="VAS073_D_Profesineslite4" localSheetId="1">'Forma 4'!$C$226</definedName>
    <definedName name="VAS073_D_Profesineslite4">'Forma 4'!$C$226</definedName>
    <definedName name="VAS073_D_Remontoiraptar1" localSheetId="1">'Forma 4'!$C$19</definedName>
    <definedName name="VAS073_D_Remontoiraptar1">'Forma 4'!$C$19</definedName>
    <definedName name="VAS073_D_Remontoiraptar2" localSheetId="1">'Forma 4'!$C$47</definedName>
    <definedName name="VAS073_D_Remontoiraptar2">'Forma 4'!$C$47</definedName>
    <definedName name="VAS073_D_Remontoiraptar3" localSheetId="1">'Forma 4'!$C$103</definedName>
    <definedName name="VAS073_D_Remontoiraptar3">'Forma 4'!$C$103</definedName>
    <definedName name="VAS073_D_Remontoiraptar4" localSheetId="1">'Forma 4'!$C$155</definedName>
    <definedName name="VAS073_D_Remontoiraptar4">'Forma 4'!$C$155</definedName>
    <definedName name="VAS073_D_Remontoiraptar5" localSheetId="1">'Forma 4'!$C$200</definedName>
    <definedName name="VAS073_D_Remontoiraptar5">'Forma 4'!$C$200</definedName>
    <definedName name="VAS073_D_Remontomedziag1" localSheetId="1">'Forma 4'!$C$17</definedName>
    <definedName name="VAS073_D_Remontomedziag1">'Forma 4'!$C$17</definedName>
    <definedName name="VAS073_D_Remontomedziag2" localSheetId="1">'Forma 4'!$C$46</definedName>
    <definedName name="VAS073_D_Remontomedziag2">'Forma 4'!$C$46</definedName>
    <definedName name="VAS073_D_Remontomedziag3" localSheetId="1">'Forma 4'!$C$102</definedName>
    <definedName name="VAS073_D_Remontomedziag3">'Forma 4'!$C$102</definedName>
    <definedName name="VAS073_D_Remontomedziag4" localSheetId="1">'Forma 4'!$C$154</definedName>
    <definedName name="VAS073_D_Remontomedziag4">'Forma 4'!$C$154</definedName>
    <definedName name="VAS073_D_Remontomedziag5" localSheetId="1">'Forma 4'!$C$199</definedName>
    <definedName name="VAS073_D_Remontomedziag5">'Forma 4'!$C$199</definedName>
    <definedName name="VAS073_D_Rinkodarosirpa1" localSheetId="1">'Forma 4'!$C$83</definedName>
    <definedName name="VAS073_D_Rinkodarosirpa1">'Forma 4'!$C$83</definedName>
    <definedName name="VAS073_D_Rinkodarosirpa2" localSheetId="1">'Forma 4'!$C$136</definedName>
    <definedName name="VAS073_D_Rinkodarosirpa2">'Forma 4'!$C$136</definedName>
    <definedName name="VAS073_D_Rinkodarosirpa3" localSheetId="1">'Forma 4'!$C$188</definedName>
    <definedName name="VAS073_D_Rinkodarosirpa3">'Forma 4'!$C$188</definedName>
    <definedName name="VAS073_D_Rinkodarosirpa4" localSheetId="1">'Forma 4'!$C$234</definedName>
    <definedName name="VAS073_D_Rinkodarosirpa4">'Forma 4'!$C$234</definedName>
    <definedName name="VAS073_D_Rysiupaslaugus1" localSheetId="1">'Forma 4'!$C$72</definedName>
    <definedName name="VAS073_D_Rysiupaslaugus1">'Forma 4'!$C$72</definedName>
    <definedName name="VAS073_D_Rysiupaslaugus2" localSheetId="1">'Forma 4'!$C$125</definedName>
    <definedName name="VAS073_D_Rysiupaslaugus2">'Forma 4'!$C$125</definedName>
    <definedName name="VAS073_D_Rysiupaslaugus3" localSheetId="1">'Forma 4'!$C$177</definedName>
    <definedName name="VAS073_D_Rysiupaslaugus3">'Forma 4'!$C$177</definedName>
    <definedName name="VAS073_D_Rysiupaslaugus4" localSheetId="1">'Forma 4'!$C$222</definedName>
    <definedName name="VAS073_D_Rysiupaslaugus4">'Forma 4'!$C$222</definedName>
    <definedName name="VAS073_D_Silumosenergij1" localSheetId="1">'Forma 4'!$C$43</definedName>
    <definedName name="VAS073_D_Silumosenergij1">'Forma 4'!$C$43</definedName>
    <definedName name="VAS073_D_Silumosenergij2" localSheetId="1">'Forma 4'!$C$44</definedName>
    <definedName name="VAS073_D_Silumosenergij2">'Forma 4'!$C$44</definedName>
    <definedName name="VAS073_D_Silumosenergij3" localSheetId="1">'Forma 4'!$C$99</definedName>
    <definedName name="VAS073_D_Silumosenergij3">'Forma 4'!$C$99</definedName>
    <definedName name="VAS073_D_Silumosenergij4" localSheetId="1">'Forma 4'!$C$100</definedName>
    <definedName name="VAS073_D_Silumosenergij4">'Forma 4'!$C$100</definedName>
    <definedName name="VAS073_D_Silumosenergij5" localSheetId="1">'Forma 4'!$C$152</definedName>
    <definedName name="VAS073_D_Silumosenergij5">'Forma 4'!$C$152</definedName>
    <definedName name="VAS073_D_Silumosenergij6" localSheetId="1">'Forma 4'!$C$196</definedName>
    <definedName name="VAS073_D_Silumosenergij6">'Forma 4'!$C$196</definedName>
    <definedName name="VAS073_D_Silumosenergij7" localSheetId="1">'Forma 4'!$C$197</definedName>
    <definedName name="VAS073_D_Silumosenergij7">'Forma 4'!$C$197</definedName>
    <definedName name="VAS073_D_Technologiniok1" localSheetId="1">'Forma 4'!$C$39</definedName>
    <definedName name="VAS073_D_Technologiniok1">'Forma 4'!$C$39</definedName>
    <definedName name="VAS073_D_Technologinium1" localSheetId="1">'Forma 4'!$C$15</definedName>
    <definedName name="VAS073_D_Technologinium1">'Forma 4'!$C$15</definedName>
    <definedName name="VAS073_D_Technologinium2" localSheetId="1">'Forma 4'!$C$37</definedName>
    <definedName name="VAS073_D_Technologinium2">'Forma 4'!$C$37</definedName>
    <definedName name="VAS073_D_Technologinium3" localSheetId="1">'Forma 4'!$C$38</definedName>
    <definedName name="VAS073_D_Technologinium3">'Forma 4'!$C$38</definedName>
    <definedName name="VAS073_D_Teisiniupaslau1" localSheetId="1">'Forma 4'!$C$69</definedName>
    <definedName name="VAS073_D_Teisiniupaslau1">'Forma 4'!$C$69</definedName>
    <definedName name="VAS073_D_Teisiniupaslau2" localSheetId="1">'Forma 4'!$C$122</definedName>
    <definedName name="VAS073_D_Teisiniupaslau2">'Forma 4'!$C$122</definedName>
    <definedName name="VAS073_D_Teisiniupaslau3" localSheetId="1">'Forma 4'!$C$174</definedName>
    <definedName name="VAS073_D_Teisiniupaslau3">'Forma 4'!$C$174</definedName>
    <definedName name="VAS073_D_Teisiniupaslau4" localSheetId="1">'Forma 4'!$C$219</definedName>
    <definedName name="VAS073_D_Teisiniupaslau4">'Forma 4'!$C$219</definedName>
    <definedName name="VAS073_D_Tiesioginespas1" localSheetId="1">'Forma 4'!$C$25</definedName>
    <definedName name="VAS073_D_Tiesioginespas1">'Forma 4'!$C$25</definedName>
    <definedName name="VAS073_D_Tiesioginessan1" localSheetId="1">'Forma 4'!$C$29</definedName>
    <definedName name="VAS073_D_Tiesioginessan1">'Forma 4'!$C$29</definedName>
    <definedName name="VAS073_D_Transportopasl1" localSheetId="1">'Forma 4'!$C$79</definedName>
    <definedName name="VAS073_D_Transportopasl1">'Forma 4'!$C$79</definedName>
    <definedName name="VAS073_D_Transportopasl2" localSheetId="1">'Forma 4'!$C$132</definedName>
    <definedName name="VAS073_D_Transportopasl2">'Forma 4'!$C$132</definedName>
    <definedName name="VAS073_D_Transportopasl3" localSheetId="1">'Forma 4'!$C$184</definedName>
    <definedName name="VAS073_D_Transportopasl3">'Forma 4'!$C$184</definedName>
    <definedName name="VAS073_D_Transportopasl4" localSheetId="1">'Forma 4'!$C$229</definedName>
    <definedName name="VAS073_D_Transportopasl4">'Forma 4'!$C$229</definedName>
    <definedName name="VAS073_D_Trumpalaikiotu1" localSheetId="1">'Forma 4'!$C$90</definedName>
    <definedName name="VAS073_D_Trumpalaikiotu1">'Forma 4'!$C$90</definedName>
    <definedName name="VAS073_D_Turtonuomossan1" localSheetId="1">'Forma 4'!$C$85</definedName>
    <definedName name="VAS073_D_Turtonuomossan1">'Forma 4'!$C$85</definedName>
    <definedName name="VAS073_D_Turtonuomossan2" localSheetId="1">'Forma 4'!$C$138</definedName>
    <definedName name="VAS073_D_Turtonuomossan2">'Forma 4'!$C$138</definedName>
    <definedName name="VAS073_D_Turtonuomossan3" localSheetId="1">'Forma 4'!$C$236</definedName>
    <definedName name="VAS073_D_Turtonuomossan3">'Forma 4'!$C$236</definedName>
    <definedName name="VAS073_D_Vartotojuinfor1" localSheetId="1">'Forma 4'!$C$81</definedName>
    <definedName name="VAS073_D_Vartotojuinfor1">'Forma 4'!$C$81</definedName>
    <definedName name="VAS073_D_Vartotojuinfor2" localSheetId="1">'Forma 4'!$C$134</definedName>
    <definedName name="VAS073_D_Vartotojuinfor2">'Forma 4'!$C$134</definedName>
    <definedName name="VAS073_D_Vartotojuinfor3" localSheetId="1">'Forma 4'!$C$186</definedName>
    <definedName name="VAS073_D_Vartotojuinfor3">'Forma 4'!$C$186</definedName>
    <definedName name="VAS073_D_Vartotojuinfor4" localSheetId="1">'Forma 4'!$C$231</definedName>
    <definedName name="VAS073_D_Vartotojuinfor4">'Forma 4'!$C$231</definedName>
    <definedName name="VAS073_D_Verslovienetop1" localSheetId="1">'Forma 4'!$C$242</definedName>
    <definedName name="VAS073_D_Verslovienetop1">'Forma 4'!$C$242</definedName>
    <definedName name="VAS073_D_Verslovienetui1" localSheetId="1">'Forma 4'!$C$243</definedName>
    <definedName name="VAS073_D_Verslovienetui1">'Forma 4'!$C$243</definedName>
    <definedName name="VAS073_D_Visospaskirsto1" localSheetId="1">'Forma 4'!$C$23</definedName>
    <definedName name="VAS073_D_Visospaskirsto1">'Forma 4'!$C$23</definedName>
    <definedName name="VAS073_D_Zemesnuomosmok1" localSheetId="1">'Forma 4'!$C$62</definedName>
    <definedName name="VAS073_D_Zemesnuomosmok1">'Forma 4'!$C$62</definedName>
    <definedName name="VAS073_D_Zemesnuomosmok2" localSheetId="1">'Forma 4'!$C$116</definedName>
    <definedName name="VAS073_D_Zemesnuomosmok2">'Forma 4'!$C$116</definedName>
    <definedName name="VAS073_D_Zemesnuomosmok3" localSheetId="1">'Forma 4'!$C$168</definedName>
    <definedName name="VAS073_D_Zemesnuomosmok3">'Forma 4'!$C$168</definedName>
    <definedName name="VAS073_D_Zemesnuomosmok4" localSheetId="1">'Forma 4'!$C$213</definedName>
    <definedName name="VAS073_D_Zemesnuomosmok4">'Forma 4'!$C$213</definedName>
    <definedName name="VAS073_D_Zyminiomokesci1" localSheetId="1">'Forma 4'!$C$70</definedName>
    <definedName name="VAS073_D_Zyminiomokesci1">'Forma 4'!$C$70</definedName>
    <definedName name="VAS073_D_Zyminiomokesci2" localSheetId="1">'Forma 4'!$C$123</definedName>
    <definedName name="VAS073_D_Zyminiomokesci2">'Forma 4'!$C$123</definedName>
    <definedName name="VAS073_D_Zyminiomokesci3" localSheetId="1">'Forma 4'!$C$175</definedName>
    <definedName name="VAS073_D_Zyminiomokesci3">'Forma 4'!$C$175</definedName>
    <definedName name="VAS073_D_Zyminiomokesci4" localSheetId="1">'Forma 4'!$C$220</definedName>
    <definedName name="VAS073_D_Zyminiomokesci4">'Forma 4'!$C$220</definedName>
    <definedName name="VAS073_F_Administracine11IS" localSheetId="1">'Forma 4'!$D$68</definedName>
    <definedName name="VAS073_F_Administracine11IS">'Forma 4'!$D$68</definedName>
    <definedName name="VAS073_F_Administracine131GeriamojoVandens" localSheetId="1">'Forma 4'!$F$68</definedName>
    <definedName name="VAS073_F_Administracine131GeriamojoVandens">'Forma 4'!$F$68</definedName>
    <definedName name="VAS073_F_Administracine132GeriamojoVandens" localSheetId="1">'Forma 4'!$G$68</definedName>
    <definedName name="VAS073_F_Administracine132GeriamojoVandens">'Forma 4'!$G$68</definedName>
    <definedName name="VAS073_F_Administracine133GeriamojoVandens" localSheetId="1">'Forma 4'!$H$68</definedName>
    <definedName name="VAS073_F_Administracine133GeriamojoVandens">'Forma 4'!$H$68</definedName>
    <definedName name="VAS073_F_Administracine13IsViso" localSheetId="1">'Forma 4'!$E$68</definedName>
    <definedName name="VAS073_F_Administracine13IsViso">'Forma 4'!$E$68</definedName>
    <definedName name="VAS073_F_Administracine141NuotekuSurinkimas" localSheetId="1">'Forma 4'!$J$68</definedName>
    <definedName name="VAS073_F_Administracine141NuotekuSurinkimas">'Forma 4'!$J$68</definedName>
    <definedName name="VAS073_F_Administracine142NuotekuValymas" localSheetId="1">'Forma 4'!$K$68</definedName>
    <definedName name="VAS073_F_Administracine142NuotekuValymas">'Forma 4'!$K$68</definedName>
    <definedName name="VAS073_F_Administracine143NuotekuDumblo" localSheetId="1">'Forma 4'!$L$68</definedName>
    <definedName name="VAS073_F_Administracine143NuotekuDumblo">'Forma 4'!$L$68</definedName>
    <definedName name="VAS073_F_Administracine14IsViso" localSheetId="1">'Forma 4'!$I$68</definedName>
    <definedName name="VAS073_F_Administracine14IsViso">'Forma 4'!$I$68</definedName>
    <definedName name="VAS073_F_Administracine15PavirsiniuNuoteku" localSheetId="1">'Forma 4'!$M$68</definedName>
    <definedName name="VAS073_F_Administracine15PavirsiniuNuoteku">'Forma 4'!$M$68</definedName>
    <definedName name="VAS073_F_Administracine16KitosReguliuojamosios" localSheetId="1">'Forma 4'!$N$68</definedName>
    <definedName name="VAS073_F_Administracine16KitosReguliuojamosios">'Forma 4'!$N$68</definedName>
    <definedName name="VAS073_F_Administracine17KitosVeiklos" localSheetId="1">'Forma 4'!$Q$68</definedName>
    <definedName name="VAS073_F_Administracine17KitosVeiklos">'Forma 4'!$Q$68</definedName>
    <definedName name="VAS073_F_Administracine1Apskaitosveikla1" localSheetId="1">'Forma 4'!$O$68</definedName>
    <definedName name="VAS073_F_Administracine1Apskaitosveikla1">'Forma 4'!$O$68</definedName>
    <definedName name="VAS073_F_Administracine1Kitareguliuoja1" localSheetId="1">'Forma 4'!$P$68</definedName>
    <definedName name="VAS073_F_Administracine1Kitareguliuoja1">'Forma 4'!$P$68</definedName>
    <definedName name="VAS073_F_Administracine21IS" localSheetId="1">'Forma 4'!$D$121</definedName>
    <definedName name="VAS073_F_Administracine21IS">'Forma 4'!$D$121</definedName>
    <definedName name="VAS073_F_Administracine231GeriamojoVandens" localSheetId="1">'Forma 4'!$F$121</definedName>
    <definedName name="VAS073_F_Administracine231GeriamojoVandens">'Forma 4'!$F$121</definedName>
    <definedName name="VAS073_F_Administracine232GeriamojoVandens" localSheetId="1">'Forma 4'!$G$121</definedName>
    <definedName name="VAS073_F_Administracine232GeriamojoVandens">'Forma 4'!$G$121</definedName>
    <definedName name="VAS073_F_Administracine233GeriamojoVandens" localSheetId="1">'Forma 4'!$H$121</definedName>
    <definedName name="VAS073_F_Administracine233GeriamojoVandens">'Forma 4'!$H$121</definedName>
    <definedName name="VAS073_F_Administracine23IsViso" localSheetId="1">'Forma 4'!$E$121</definedName>
    <definedName name="VAS073_F_Administracine23IsViso">'Forma 4'!$E$121</definedName>
    <definedName name="VAS073_F_Administracine241NuotekuSurinkimas" localSheetId="1">'Forma 4'!$J$121</definedName>
    <definedName name="VAS073_F_Administracine241NuotekuSurinkimas">'Forma 4'!$J$121</definedName>
    <definedName name="VAS073_F_Administracine242NuotekuValymas" localSheetId="1">'Forma 4'!$K$121</definedName>
    <definedName name="VAS073_F_Administracine242NuotekuValymas">'Forma 4'!$K$121</definedName>
    <definedName name="VAS073_F_Administracine243NuotekuDumblo" localSheetId="1">'Forma 4'!$L$121</definedName>
    <definedName name="VAS073_F_Administracine243NuotekuDumblo">'Forma 4'!$L$121</definedName>
    <definedName name="VAS073_F_Administracine24IsViso" localSheetId="1">'Forma 4'!$I$121</definedName>
    <definedName name="VAS073_F_Administracine24IsViso">'Forma 4'!$I$121</definedName>
    <definedName name="VAS073_F_Administracine25PavirsiniuNuoteku" localSheetId="1">'Forma 4'!$M$121</definedName>
    <definedName name="VAS073_F_Administracine25PavirsiniuNuoteku">'Forma 4'!$M$121</definedName>
    <definedName name="VAS073_F_Administracine26KitosReguliuojamosios" localSheetId="1">'Forma 4'!$N$121</definedName>
    <definedName name="VAS073_F_Administracine26KitosReguliuojamosios">'Forma 4'!$N$121</definedName>
    <definedName name="VAS073_F_Administracine27KitosVeiklos" localSheetId="1">'Forma 4'!$Q$121</definedName>
    <definedName name="VAS073_F_Administracine27KitosVeiklos">'Forma 4'!$Q$121</definedName>
    <definedName name="VAS073_F_Administracine2Apskaitosveikla1" localSheetId="1">'Forma 4'!$O$121</definedName>
    <definedName name="VAS073_F_Administracine2Apskaitosveikla1">'Forma 4'!$O$121</definedName>
    <definedName name="VAS073_F_Administracine2Kitareguliuoja1" localSheetId="1">'Forma 4'!$P$121</definedName>
    <definedName name="VAS073_F_Administracine2Kitareguliuoja1">'Forma 4'!$P$121</definedName>
    <definedName name="VAS073_F_Administracine31IS" localSheetId="1">'Forma 4'!$D$218</definedName>
    <definedName name="VAS073_F_Administracine31IS">'Forma 4'!$D$218</definedName>
    <definedName name="VAS073_F_Administracine331GeriamojoVandens" localSheetId="1">'Forma 4'!$F$218</definedName>
    <definedName name="VAS073_F_Administracine331GeriamojoVandens">'Forma 4'!$F$218</definedName>
    <definedName name="VAS073_F_Administracine332GeriamojoVandens" localSheetId="1">'Forma 4'!$G$218</definedName>
    <definedName name="VAS073_F_Administracine332GeriamojoVandens">'Forma 4'!$G$218</definedName>
    <definedName name="VAS073_F_Administracine333GeriamojoVandens" localSheetId="1">'Forma 4'!$H$218</definedName>
    <definedName name="VAS073_F_Administracine333GeriamojoVandens">'Forma 4'!$H$218</definedName>
    <definedName name="VAS073_F_Administracine33IsViso" localSheetId="1">'Forma 4'!$E$218</definedName>
    <definedName name="VAS073_F_Administracine33IsViso">'Forma 4'!$E$218</definedName>
    <definedName name="VAS073_F_Administracine341NuotekuSurinkimas" localSheetId="1">'Forma 4'!$J$218</definedName>
    <definedName name="VAS073_F_Administracine341NuotekuSurinkimas">'Forma 4'!$J$218</definedName>
    <definedName name="VAS073_F_Administracine342NuotekuValymas" localSheetId="1">'Forma 4'!$K$218</definedName>
    <definedName name="VAS073_F_Administracine342NuotekuValymas">'Forma 4'!$K$218</definedName>
    <definedName name="VAS073_F_Administracine343NuotekuDumblo" localSheetId="1">'Forma 4'!$L$218</definedName>
    <definedName name="VAS073_F_Administracine343NuotekuDumblo">'Forma 4'!$L$218</definedName>
    <definedName name="VAS073_F_Administracine34IsViso" localSheetId="1">'Forma 4'!$I$218</definedName>
    <definedName name="VAS073_F_Administracine34IsViso">'Forma 4'!$I$218</definedName>
    <definedName name="VAS073_F_Administracine35PavirsiniuNuoteku" localSheetId="1">'Forma 4'!$M$218</definedName>
    <definedName name="VAS073_F_Administracine35PavirsiniuNuoteku">'Forma 4'!$M$218</definedName>
    <definedName name="VAS073_F_Administracine36KitosReguliuojamosios" localSheetId="1">'Forma 4'!$N$218</definedName>
    <definedName name="VAS073_F_Administracine36KitosReguliuojamosios">'Forma 4'!$N$218</definedName>
    <definedName name="VAS073_F_Administracine37KitosVeiklos" localSheetId="1">'Forma 4'!$Q$218</definedName>
    <definedName name="VAS073_F_Administracine37KitosVeiklos">'Forma 4'!$Q$218</definedName>
    <definedName name="VAS073_F_Administracine3Apskaitosveikla1" localSheetId="1">'Forma 4'!$O$218</definedName>
    <definedName name="VAS073_F_Administracine3Apskaitosveikla1">'Forma 4'!$O$218</definedName>
    <definedName name="VAS073_F_Administracine3Kitareguliuoja1" localSheetId="1">'Forma 4'!$P$218</definedName>
    <definedName name="VAS073_F_Administracine3Kitareguliuoja1">'Forma 4'!$P$218</definedName>
    <definedName name="VAS073_F_Apskaitosiraud11IS" localSheetId="1">'Forma 4'!$D$78</definedName>
    <definedName name="VAS073_F_Apskaitosiraud11IS">'Forma 4'!$D$78</definedName>
    <definedName name="VAS073_F_Apskaitosiraud131GeriamojoVandens" localSheetId="1">'Forma 4'!$F$78</definedName>
    <definedName name="VAS073_F_Apskaitosiraud131GeriamojoVandens">'Forma 4'!$F$78</definedName>
    <definedName name="VAS073_F_Apskaitosiraud132GeriamojoVandens" localSheetId="1">'Forma 4'!$G$78</definedName>
    <definedName name="VAS073_F_Apskaitosiraud132GeriamojoVandens">'Forma 4'!$G$78</definedName>
    <definedName name="VAS073_F_Apskaitosiraud133GeriamojoVandens" localSheetId="1">'Forma 4'!$H$78</definedName>
    <definedName name="VAS073_F_Apskaitosiraud133GeriamojoVandens">'Forma 4'!$H$78</definedName>
    <definedName name="VAS073_F_Apskaitosiraud13IsViso" localSheetId="1">'Forma 4'!$E$78</definedName>
    <definedName name="VAS073_F_Apskaitosiraud13IsViso">'Forma 4'!$E$78</definedName>
    <definedName name="VAS073_F_Apskaitosiraud141NuotekuSurinkimas" localSheetId="1">'Forma 4'!$J$78</definedName>
    <definedName name="VAS073_F_Apskaitosiraud141NuotekuSurinkimas">'Forma 4'!$J$78</definedName>
    <definedName name="VAS073_F_Apskaitosiraud142NuotekuValymas" localSheetId="1">'Forma 4'!$K$78</definedName>
    <definedName name="VAS073_F_Apskaitosiraud142NuotekuValymas">'Forma 4'!$K$78</definedName>
    <definedName name="VAS073_F_Apskaitosiraud143NuotekuDumblo" localSheetId="1">'Forma 4'!$L$78</definedName>
    <definedName name="VAS073_F_Apskaitosiraud143NuotekuDumblo">'Forma 4'!$L$78</definedName>
    <definedName name="VAS073_F_Apskaitosiraud14IsViso" localSheetId="1">'Forma 4'!$I$78</definedName>
    <definedName name="VAS073_F_Apskaitosiraud14IsViso">'Forma 4'!$I$78</definedName>
    <definedName name="VAS073_F_Apskaitosiraud15PavirsiniuNuoteku" localSheetId="1">'Forma 4'!$M$78</definedName>
    <definedName name="VAS073_F_Apskaitosiraud15PavirsiniuNuoteku">'Forma 4'!$M$78</definedName>
    <definedName name="VAS073_F_Apskaitosiraud16KitosReguliuojamosios" localSheetId="1">'Forma 4'!$N$78</definedName>
    <definedName name="VAS073_F_Apskaitosiraud16KitosReguliuojamosios">'Forma 4'!$N$78</definedName>
    <definedName name="VAS073_F_Apskaitosiraud17KitosVeiklos" localSheetId="1">'Forma 4'!$Q$78</definedName>
    <definedName name="VAS073_F_Apskaitosiraud17KitosVeiklos">'Forma 4'!$Q$78</definedName>
    <definedName name="VAS073_F_Apskaitosiraud1Apskaitosveikla1" localSheetId="1">'Forma 4'!$O$78</definedName>
    <definedName name="VAS073_F_Apskaitosiraud1Apskaitosveikla1">'Forma 4'!$O$78</definedName>
    <definedName name="VAS073_F_Apskaitosiraud1Kitareguliuoja1" localSheetId="1">'Forma 4'!$P$78</definedName>
    <definedName name="VAS073_F_Apskaitosiraud1Kitareguliuoja1">'Forma 4'!$P$78</definedName>
    <definedName name="VAS073_F_Apskaitosiraud21IS" localSheetId="1">'Forma 4'!$D$131</definedName>
    <definedName name="VAS073_F_Apskaitosiraud21IS">'Forma 4'!$D$131</definedName>
    <definedName name="VAS073_F_Apskaitosiraud231GeriamojoVandens" localSheetId="1">'Forma 4'!$F$131</definedName>
    <definedName name="VAS073_F_Apskaitosiraud231GeriamojoVandens">'Forma 4'!$F$131</definedName>
    <definedName name="VAS073_F_Apskaitosiraud232GeriamojoVandens" localSheetId="1">'Forma 4'!$G$131</definedName>
    <definedName name="VAS073_F_Apskaitosiraud232GeriamojoVandens">'Forma 4'!$G$131</definedName>
    <definedName name="VAS073_F_Apskaitosiraud233GeriamojoVandens" localSheetId="1">'Forma 4'!$H$131</definedName>
    <definedName name="VAS073_F_Apskaitosiraud233GeriamojoVandens">'Forma 4'!$H$131</definedName>
    <definedName name="VAS073_F_Apskaitosiraud23IsViso" localSheetId="1">'Forma 4'!$E$131</definedName>
    <definedName name="VAS073_F_Apskaitosiraud23IsViso">'Forma 4'!$E$131</definedName>
    <definedName name="VAS073_F_Apskaitosiraud241NuotekuSurinkimas" localSheetId="1">'Forma 4'!$J$131</definedName>
    <definedName name="VAS073_F_Apskaitosiraud241NuotekuSurinkimas">'Forma 4'!$J$131</definedName>
    <definedName name="VAS073_F_Apskaitosiraud242NuotekuValymas" localSheetId="1">'Forma 4'!$K$131</definedName>
    <definedName name="VAS073_F_Apskaitosiraud242NuotekuValymas">'Forma 4'!$K$131</definedName>
    <definedName name="VAS073_F_Apskaitosiraud243NuotekuDumblo" localSheetId="1">'Forma 4'!$L$131</definedName>
    <definedName name="VAS073_F_Apskaitosiraud243NuotekuDumblo">'Forma 4'!$L$131</definedName>
    <definedName name="VAS073_F_Apskaitosiraud24IsViso" localSheetId="1">'Forma 4'!$I$131</definedName>
    <definedName name="VAS073_F_Apskaitosiraud24IsViso">'Forma 4'!$I$131</definedName>
    <definedName name="VAS073_F_Apskaitosiraud25PavirsiniuNuoteku" localSheetId="1">'Forma 4'!$M$131</definedName>
    <definedName name="VAS073_F_Apskaitosiraud25PavirsiniuNuoteku">'Forma 4'!$M$131</definedName>
    <definedName name="VAS073_F_Apskaitosiraud26KitosReguliuojamosios" localSheetId="1">'Forma 4'!$N$131</definedName>
    <definedName name="VAS073_F_Apskaitosiraud26KitosReguliuojamosios">'Forma 4'!$N$131</definedName>
    <definedName name="VAS073_F_Apskaitosiraud27KitosVeiklos" localSheetId="1">'Forma 4'!$Q$131</definedName>
    <definedName name="VAS073_F_Apskaitosiraud27KitosVeiklos">'Forma 4'!$Q$131</definedName>
    <definedName name="VAS073_F_Apskaitosiraud2Apskaitosveikla1" localSheetId="1">'Forma 4'!$O$131</definedName>
    <definedName name="VAS073_F_Apskaitosiraud2Apskaitosveikla1">'Forma 4'!$O$131</definedName>
    <definedName name="VAS073_F_Apskaitosiraud2Kitareguliuoja1" localSheetId="1">'Forma 4'!$P$131</definedName>
    <definedName name="VAS073_F_Apskaitosiraud2Kitareguliuoja1">'Forma 4'!$P$131</definedName>
    <definedName name="VAS073_F_Apskaitosiraud31IS" localSheetId="1">'Forma 4'!$D$183</definedName>
    <definedName name="VAS073_F_Apskaitosiraud31IS">'Forma 4'!$D$183</definedName>
    <definedName name="VAS073_F_Apskaitosiraud331GeriamojoVandens" localSheetId="1">'Forma 4'!$F$183</definedName>
    <definedName name="VAS073_F_Apskaitosiraud331GeriamojoVandens">'Forma 4'!$F$183</definedName>
    <definedName name="VAS073_F_Apskaitosiraud332GeriamojoVandens" localSheetId="1">'Forma 4'!$G$183</definedName>
    <definedName name="VAS073_F_Apskaitosiraud332GeriamojoVandens">'Forma 4'!$G$183</definedName>
    <definedName name="VAS073_F_Apskaitosiraud333GeriamojoVandens" localSheetId="1">'Forma 4'!$H$183</definedName>
    <definedName name="VAS073_F_Apskaitosiraud333GeriamojoVandens">'Forma 4'!$H$183</definedName>
    <definedName name="VAS073_F_Apskaitosiraud33IsViso" localSheetId="1">'Forma 4'!$E$183</definedName>
    <definedName name="VAS073_F_Apskaitosiraud33IsViso">'Forma 4'!$E$183</definedName>
    <definedName name="VAS073_F_Apskaitosiraud341NuotekuSurinkimas" localSheetId="1">'Forma 4'!$J$183</definedName>
    <definedName name="VAS073_F_Apskaitosiraud341NuotekuSurinkimas">'Forma 4'!$J$183</definedName>
    <definedName name="VAS073_F_Apskaitosiraud342NuotekuValymas" localSheetId="1">'Forma 4'!$K$183</definedName>
    <definedName name="VAS073_F_Apskaitosiraud342NuotekuValymas">'Forma 4'!$K$183</definedName>
    <definedName name="VAS073_F_Apskaitosiraud343NuotekuDumblo" localSheetId="1">'Forma 4'!$L$183</definedName>
    <definedName name="VAS073_F_Apskaitosiraud343NuotekuDumblo">'Forma 4'!$L$183</definedName>
    <definedName name="VAS073_F_Apskaitosiraud34IsViso" localSheetId="1">'Forma 4'!$I$183</definedName>
    <definedName name="VAS073_F_Apskaitosiraud34IsViso">'Forma 4'!$I$183</definedName>
    <definedName name="VAS073_F_Apskaitosiraud35PavirsiniuNuoteku" localSheetId="1">'Forma 4'!$M$183</definedName>
    <definedName name="VAS073_F_Apskaitosiraud35PavirsiniuNuoteku">'Forma 4'!$M$183</definedName>
    <definedName name="VAS073_F_Apskaitosiraud36KitosReguliuojamosios" localSheetId="1">'Forma 4'!$N$183</definedName>
    <definedName name="VAS073_F_Apskaitosiraud36KitosReguliuojamosios">'Forma 4'!$N$183</definedName>
    <definedName name="VAS073_F_Apskaitosiraud37KitosVeiklos" localSheetId="1">'Forma 4'!$Q$183</definedName>
    <definedName name="VAS073_F_Apskaitosiraud37KitosVeiklos">'Forma 4'!$Q$183</definedName>
    <definedName name="VAS073_F_Apskaitosiraud3Apskaitosveikla1" localSheetId="1">'Forma 4'!$O$183</definedName>
    <definedName name="VAS073_F_Apskaitosiraud3Apskaitosveikla1">'Forma 4'!$O$183</definedName>
    <definedName name="VAS073_F_Apskaitosiraud3Kitareguliuoja1" localSheetId="1">'Forma 4'!$P$183</definedName>
    <definedName name="VAS073_F_Apskaitosiraud3Kitareguliuoja1">'Forma 4'!$P$183</definedName>
    <definedName name="VAS073_F_Apskaitosiraud41IS" localSheetId="1">'Forma 4'!$D$228</definedName>
    <definedName name="VAS073_F_Apskaitosiraud41IS">'Forma 4'!$D$228</definedName>
    <definedName name="VAS073_F_Apskaitosiraud431GeriamojoVandens" localSheetId="1">'Forma 4'!$F$228</definedName>
    <definedName name="VAS073_F_Apskaitosiraud431GeriamojoVandens">'Forma 4'!$F$228</definedName>
    <definedName name="VAS073_F_Apskaitosiraud432GeriamojoVandens" localSheetId="1">'Forma 4'!$G$228</definedName>
    <definedName name="VAS073_F_Apskaitosiraud432GeriamojoVandens">'Forma 4'!$G$228</definedName>
    <definedName name="VAS073_F_Apskaitosiraud433GeriamojoVandens" localSheetId="1">'Forma 4'!$H$228</definedName>
    <definedName name="VAS073_F_Apskaitosiraud433GeriamojoVandens">'Forma 4'!$H$228</definedName>
    <definedName name="VAS073_F_Apskaitosiraud43IsViso" localSheetId="1">'Forma 4'!$E$228</definedName>
    <definedName name="VAS073_F_Apskaitosiraud43IsViso">'Forma 4'!$E$228</definedName>
    <definedName name="VAS073_F_Apskaitosiraud441NuotekuSurinkimas" localSheetId="1">'Forma 4'!$J$228</definedName>
    <definedName name="VAS073_F_Apskaitosiraud441NuotekuSurinkimas">'Forma 4'!$J$228</definedName>
    <definedName name="VAS073_F_Apskaitosiraud442NuotekuValymas" localSheetId="1">'Forma 4'!$K$228</definedName>
    <definedName name="VAS073_F_Apskaitosiraud442NuotekuValymas">'Forma 4'!$K$228</definedName>
    <definedName name="VAS073_F_Apskaitosiraud443NuotekuDumblo" localSheetId="1">'Forma 4'!$L$228</definedName>
    <definedName name="VAS073_F_Apskaitosiraud443NuotekuDumblo">'Forma 4'!$L$228</definedName>
    <definedName name="VAS073_F_Apskaitosiraud44IsViso" localSheetId="1">'Forma 4'!$I$228</definedName>
    <definedName name="VAS073_F_Apskaitosiraud44IsViso">'Forma 4'!$I$228</definedName>
    <definedName name="VAS073_F_Apskaitosiraud45PavirsiniuNuoteku" localSheetId="1">'Forma 4'!$M$228</definedName>
    <definedName name="VAS073_F_Apskaitosiraud45PavirsiniuNuoteku">'Forma 4'!$M$228</definedName>
    <definedName name="VAS073_F_Apskaitosiraud46KitosReguliuojamosios" localSheetId="1">'Forma 4'!$N$228</definedName>
    <definedName name="VAS073_F_Apskaitosiraud46KitosReguliuojamosios">'Forma 4'!$N$228</definedName>
    <definedName name="VAS073_F_Apskaitosiraud47KitosVeiklos" localSheetId="1">'Forma 4'!$Q$228</definedName>
    <definedName name="VAS073_F_Apskaitosiraud47KitosVeiklos">'Forma 4'!$Q$228</definedName>
    <definedName name="VAS073_F_Apskaitosiraud4Apskaitosveikla1" localSheetId="1">'Forma 4'!$O$228</definedName>
    <definedName name="VAS073_F_Apskaitosiraud4Apskaitosveikla1">'Forma 4'!$O$228</definedName>
    <definedName name="VAS073_F_Apskaitosiraud4Kitareguliuoja1" localSheetId="1">'Forma 4'!$P$228</definedName>
    <definedName name="VAS073_F_Apskaitosiraud4Kitareguliuoja1">'Forma 4'!$P$228</definedName>
    <definedName name="VAS073_F_Avarijusalinim11IS" localSheetId="1">'Forma 4'!$D$18</definedName>
    <definedName name="VAS073_F_Avarijusalinim11IS">'Forma 4'!$D$18</definedName>
    <definedName name="VAS073_F_Avarijusalinim131GeriamojoVandens" localSheetId="1">'Forma 4'!$F$18</definedName>
    <definedName name="VAS073_F_Avarijusalinim131GeriamojoVandens">'Forma 4'!$F$18</definedName>
    <definedName name="VAS073_F_Avarijusalinim132GeriamojoVandens" localSheetId="1">'Forma 4'!$G$18</definedName>
    <definedName name="VAS073_F_Avarijusalinim132GeriamojoVandens">'Forma 4'!$G$18</definedName>
    <definedName name="VAS073_F_Avarijusalinim133GeriamojoVandens" localSheetId="1">'Forma 4'!$H$18</definedName>
    <definedName name="VAS073_F_Avarijusalinim133GeriamojoVandens">'Forma 4'!$H$18</definedName>
    <definedName name="VAS073_F_Avarijusalinim13IsViso" localSheetId="1">'Forma 4'!$E$18</definedName>
    <definedName name="VAS073_F_Avarijusalinim13IsViso">'Forma 4'!$E$18</definedName>
    <definedName name="VAS073_F_Avarijusalinim141NuotekuSurinkimas" localSheetId="1">'Forma 4'!$J$18</definedName>
    <definedName name="VAS073_F_Avarijusalinim141NuotekuSurinkimas">'Forma 4'!$J$18</definedName>
    <definedName name="VAS073_F_Avarijusalinim142NuotekuValymas" localSheetId="1">'Forma 4'!$K$18</definedName>
    <definedName name="VAS073_F_Avarijusalinim142NuotekuValymas">'Forma 4'!$K$18</definedName>
    <definedName name="VAS073_F_Avarijusalinim143NuotekuDumblo" localSheetId="1">'Forma 4'!$L$18</definedName>
    <definedName name="VAS073_F_Avarijusalinim143NuotekuDumblo">'Forma 4'!$L$18</definedName>
    <definedName name="VAS073_F_Avarijusalinim14IsViso" localSheetId="1">'Forma 4'!$I$18</definedName>
    <definedName name="VAS073_F_Avarijusalinim14IsViso">'Forma 4'!$I$18</definedName>
    <definedName name="VAS073_F_Avarijusalinim15PavirsiniuNuoteku" localSheetId="1">'Forma 4'!$M$18</definedName>
    <definedName name="VAS073_F_Avarijusalinim15PavirsiniuNuoteku">'Forma 4'!$M$18</definedName>
    <definedName name="VAS073_F_Avarijusalinim16KitosReguliuojamosios" localSheetId="1">'Forma 4'!$N$18</definedName>
    <definedName name="VAS073_F_Avarijusalinim16KitosReguliuojamosios">'Forma 4'!$N$18</definedName>
    <definedName name="VAS073_F_Avarijusalinim17KitosVeiklos" localSheetId="1">'Forma 4'!$Q$18</definedName>
    <definedName name="VAS073_F_Avarijusalinim17KitosVeiklos">'Forma 4'!$Q$18</definedName>
    <definedName name="VAS073_F_Avarijusalinim1Apskaitosveikla1" localSheetId="1">'Forma 4'!$O$18</definedName>
    <definedName name="VAS073_F_Avarijusalinim1Apskaitosveikla1">'Forma 4'!$O$18</definedName>
    <definedName name="VAS073_F_Avarijusalinim1Kitareguliuoja1" localSheetId="1">'Forma 4'!$P$18</definedName>
    <definedName name="VAS073_F_Avarijusalinim1Kitareguliuoja1">'Forma 4'!$P$18</definedName>
    <definedName name="VAS073_F_Avarijusalinim21IS" localSheetId="1">'Forma 4'!$D$49</definedName>
    <definedName name="VAS073_F_Avarijusalinim21IS">'Forma 4'!$D$49</definedName>
    <definedName name="VAS073_F_Avarijusalinim231GeriamojoVandens" localSheetId="1">'Forma 4'!$F$49</definedName>
    <definedName name="VAS073_F_Avarijusalinim231GeriamojoVandens">'Forma 4'!$F$49</definedName>
    <definedName name="VAS073_F_Avarijusalinim232GeriamojoVandens" localSheetId="1">'Forma 4'!$G$49</definedName>
    <definedName name="VAS073_F_Avarijusalinim232GeriamojoVandens">'Forma 4'!$G$49</definedName>
    <definedName name="VAS073_F_Avarijusalinim233GeriamojoVandens" localSheetId="1">'Forma 4'!$H$49</definedName>
    <definedName name="VAS073_F_Avarijusalinim233GeriamojoVandens">'Forma 4'!$H$49</definedName>
    <definedName name="VAS073_F_Avarijusalinim23IsViso" localSheetId="1">'Forma 4'!$E$49</definedName>
    <definedName name="VAS073_F_Avarijusalinim23IsViso">'Forma 4'!$E$49</definedName>
    <definedName name="VAS073_F_Avarijusalinim241NuotekuSurinkimas" localSheetId="1">'Forma 4'!$J$49</definedName>
    <definedName name="VAS073_F_Avarijusalinim241NuotekuSurinkimas">'Forma 4'!$J$49</definedName>
    <definedName name="VAS073_F_Avarijusalinim242NuotekuValymas" localSheetId="1">'Forma 4'!$K$49</definedName>
    <definedName name="VAS073_F_Avarijusalinim242NuotekuValymas">'Forma 4'!$K$49</definedName>
    <definedName name="VAS073_F_Avarijusalinim243NuotekuDumblo" localSheetId="1">'Forma 4'!$L$49</definedName>
    <definedName name="VAS073_F_Avarijusalinim243NuotekuDumblo">'Forma 4'!$L$49</definedName>
    <definedName name="VAS073_F_Avarijusalinim24IsViso" localSheetId="1">'Forma 4'!$I$49</definedName>
    <definedName name="VAS073_F_Avarijusalinim24IsViso">'Forma 4'!$I$49</definedName>
    <definedName name="VAS073_F_Avarijusalinim25PavirsiniuNuoteku" localSheetId="1">'Forma 4'!$M$49</definedName>
    <definedName name="VAS073_F_Avarijusalinim25PavirsiniuNuoteku">'Forma 4'!$M$49</definedName>
    <definedName name="VAS073_F_Avarijusalinim26KitosReguliuojamosios" localSheetId="1">'Forma 4'!$N$49</definedName>
    <definedName name="VAS073_F_Avarijusalinim26KitosReguliuojamosios">'Forma 4'!$N$49</definedName>
    <definedName name="VAS073_F_Avarijusalinim27KitosVeiklos" localSheetId="1">'Forma 4'!$Q$49</definedName>
    <definedName name="VAS073_F_Avarijusalinim27KitosVeiklos">'Forma 4'!$Q$49</definedName>
    <definedName name="VAS073_F_Avarijusalinim2Apskaitosveikla1" localSheetId="1">'Forma 4'!$O$49</definedName>
    <definedName name="VAS073_F_Avarijusalinim2Apskaitosveikla1">'Forma 4'!$O$49</definedName>
    <definedName name="VAS073_F_Avarijusalinim2Kitareguliuoja1" localSheetId="1">'Forma 4'!$P$49</definedName>
    <definedName name="VAS073_F_Avarijusalinim2Kitareguliuoja1">'Forma 4'!$P$49</definedName>
    <definedName name="VAS073_F_Avarijusalinim31IS" localSheetId="1">'Forma 4'!$D$105</definedName>
    <definedName name="VAS073_F_Avarijusalinim31IS">'Forma 4'!$D$105</definedName>
    <definedName name="VAS073_F_Avarijusalinim331GeriamojoVandens" localSheetId="1">'Forma 4'!$F$105</definedName>
    <definedName name="VAS073_F_Avarijusalinim331GeriamojoVandens">'Forma 4'!$F$105</definedName>
    <definedName name="VAS073_F_Avarijusalinim332GeriamojoVandens" localSheetId="1">'Forma 4'!$G$105</definedName>
    <definedName name="VAS073_F_Avarijusalinim332GeriamojoVandens">'Forma 4'!$G$105</definedName>
    <definedName name="VAS073_F_Avarijusalinim333GeriamojoVandens" localSheetId="1">'Forma 4'!$H$105</definedName>
    <definedName name="VAS073_F_Avarijusalinim333GeriamojoVandens">'Forma 4'!$H$105</definedName>
    <definedName name="VAS073_F_Avarijusalinim33IsViso" localSheetId="1">'Forma 4'!$E$105</definedName>
    <definedName name="VAS073_F_Avarijusalinim33IsViso">'Forma 4'!$E$105</definedName>
    <definedName name="VAS073_F_Avarijusalinim341NuotekuSurinkimas" localSheetId="1">'Forma 4'!$J$105</definedName>
    <definedName name="VAS073_F_Avarijusalinim341NuotekuSurinkimas">'Forma 4'!$J$105</definedName>
    <definedName name="VAS073_F_Avarijusalinim342NuotekuValymas" localSheetId="1">'Forma 4'!$K$105</definedName>
    <definedName name="VAS073_F_Avarijusalinim342NuotekuValymas">'Forma 4'!$K$105</definedName>
    <definedName name="VAS073_F_Avarijusalinim343NuotekuDumblo" localSheetId="1">'Forma 4'!$L$105</definedName>
    <definedName name="VAS073_F_Avarijusalinim343NuotekuDumblo">'Forma 4'!$L$105</definedName>
    <definedName name="VAS073_F_Avarijusalinim34IsViso" localSheetId="1">'Forma 4'!$I$105</definedName>
    <definedName name="VAS073_F_Avarijusalinim34IsViso">'Forma 4'!$I$105</definedName>
    <definedName name="VAS073_F_Avarijusalinim35PavirsiniuNuoteku" localSheetId="1">'Forma 4'!$M$105</definedName>
    <definedName name="VAS073_F_Avarijusalinim35PavirsiniuNuoteku">'Forma 4'!$M$105</definedName>
    <definedName name="VAS073_F_Avarijusalinim36KitosReguliuojamosios" localSheetId="1">'Forma 4'!$N$105</definedName>
    <definedName name="VAS073_F_Avarijusalinim36KitosReguliuojamosios">'Forma 4'!$N$105</definedName>
    <definedName name="VAS073_F_Avarijusalinim37KitosVeiklos" localSheetId="1">'Forma 4'!$Q$105</definedName>
    <definedName name="VAS073_F_Avarijusalinim37KitosVeiklos">'Forma 4'!$Q$105</definedName>
    <definedName name="VAS073_F_Avarijusalinim3Apskaitosveikla1" localSheetId="1">'Forma 4'!$O$105</definedName>
    <definedName name="VAS073_F_Avarijusalinim3Apskaitosveikla1">'Forma 4'!$O$105</definedName>
    <definedName name="VAS073_F_Avarijusalinim3Kitareguliuoja1" localSheetId="1">'Forma 4'!$P$105</definedName>
    <definedName name="VAS073_F_Avarijusalinim3Kitareguliuoja1">'Forma 4'!$P$105</definedName>
    <definedName name="VAS073_F_Avarijusalinim41IS" localSheetId="1">'Forma 4'!$D$157</definedName>
    <definedName name="VAS073_F_Avarijusalinim41IS">'Forma 4'!$D$157</definedName>
    <definedName name="VAS073_F_Avarijusalinim431GeriamojoVandens" localSheetId="1">'Forma 4'!$F$157</definedName>
    <definedName name="VAS073_F_Avarijusalinim431GeriamojoVandens">'Forma 4'!$F$157</definedName>
    <definedName name="VAS073_F_Avarijusalinim432GeriamojoVandens" localSheetId="1">'Forma 4'!$G$157</definedName>
    <definedName name="VAS073_F_Avarijusalinim432GeriamojoVandens">'Forma 4'!$G$157</definedName>
    <definedName name="VAS073_F_Avarijusalinim433GeriamojoVandens" localSheetId="1">'Forma 4'!$H$157</definedName>
    <definedName name="VAS073_F_Avarijusalinim433GeriamojoVandens">'Forma 4'!$H$157</definedName>
    <definedName name="VAS073_F_Avarijusalinim43IsViso" localSheetId="1">'Forma 4'!$E$157</definedName>
    <definedName name="VAS073_F_Avarijusalinim43IsViso">'Forma 4'!$E$157</definedName>
    <definedName name="VAS073_F_Avarijusalinim441NuotekuSurinkimas" localSheetId="1">'Forma 4'!$J$157</definedName>
    <definedName name="VAS073_F_Avarijusalinim441NuotekuSurinkimas">'Forma 4'!$J$157</definedName>
    <definedName name="VAS073_F_Avarijusalinim442NuotekuValymas" localSheetId="1">'Forma 4'!$K$157</definedName>
    <definedName name="VAS073_F_Avarijusalinim442NuotekuValymas">'Forma 4'!$K$157</definedName>
    <definedName name="VAS073_F_Avarijusalinim443NuotekuDumblo" localSheetId="1">'Forma 4'!$L$157</definedName>
    <definedName name="VAS073_F_Avarijusalinim443NuotekuDumblo">'Forma 4'!$L$157</definedName>
    <definedName name="VAS073_F_Avarijusalinim44IsViso" localSheetId="1">'Forma 4'!$I$157</definedName>
    <definedName name="VAS073_F_Avarijusalinim44IsViso">'Forma 4'!$I$157</definedName>
    <definedName name="VAS073_F_Avarijusalinim45PavirsiniuNuoteku" localSheetId="1">'Forma 4'!$M$157</definedName>
    <definedName name="VAS073_F_Avarijusalinim45PavirsiniuNuoteku">'Forma 4'!$M$157</definedName>
    <definedName name="VAS073_F_Avarijusalinim46KitosReguliuojamosios" localSheetId="1">'Forma 4'!$N$157</definedName>
    <definedName name="VAS073_F_Avarijusalinim46KitosReguliuojamosios">'Forma 4'!$N$157</definedName>
    <definedName name="VAS073_F_Avarijusalinim47KitosVeiklos" localSheetId="1">'Forma 4'!$Q$157</definedName>
    <definedName name="VAS073_F_Avarijusalinim47KitosVeiklos">'Forma 4'!$Q$157</definedName>
    <definedName name="VAS073_F_Avarijusalinim4Apskaitosveikla1" localSheetId="1">'Forma 4'!$O$157</definedName>
    <definedName name="VAS073_F_Avarijusalinim4Apskaitosveikla1">'Forma 4'!$O$157</definedName>
    <definedName name="VAS073_F_Avarijusalinim4Kitareguliuoja1" localSheetId="1">'Forma 4'!$P$157</definedName>
    <definedName name="VAS073_F_Avarijusalinim4Kitareguliuoja1">'Forma 4'!$P$157</definedName>
    <definedName name="VAS073_F_Avarijusalinim51IS" localSheetId="1">'Forma 4'!$D$202</definedName>
    <definedName name="VAS073_F_Avarijusalinim51IS">'Forma 4'!$D$202</definedName>
    <definedName name="VAS073_F_Avarijusalinim531GeriamojoVandens" localSheetId="1">'Forma 4'!$F$202</definedName>
    <definedName name="VAS073_F_Avarijusalinim531GeriamojoVandens">'Forma 4'!$F$202</definedName>
    <definedName name="VAS073_F_Avarijusalinim532GeriamojoVandens" localSheetId="1">'Forma 4'!$G$202</definedName>
    <definedName name="VAS073_F_Avarijusalinim532GeriamojoVandens">'Forma 4'!$G$202</definedName>
    <definedName name="VAS073_F_Avarijusalinim533GeriamojoVandens" localSheetId="1">'Forma 4'!$H$202</definedName>
    <definedName name="VAS073_F_Avarijusalinim533GeriamojoVandens">'Forma 4'!$H$202</definedName>
    <definedName name="VAS073_F_Avarijusalinim53IsViso" localSheetId="1">'Forma 4'!$E$202</definedName>
    <definedName name="VAS073_F_Avarijusalinim53IsViso">'Forma 4'!$E$202</definedName>
    <definedName name="VAS073_F_Avarijusalinim541NuotekuSurinkimas" localSheetId="1">'Forma 4'!$J$202</definedName>
    <definedName name="VAS073_F_Avarijusalinim541NuotekuSurinkimas">'Forma 4'!$J$202</definedName>
    <definedName name="VAS073_F_Avarijusalinim542NuotekuValymas" localSheetId="1">'Forma 4'!$K$202</definedName>
    <definedName name="VAS073_F_Avarijusalinim542NuotekuValymas">'Forma 4'!$K$202</definedName>
    <definedName name="VAS073_F_Avarijusalinim543NuotekuDumblo" localSheetId="1">'Forma 4'!$L$202</definedName>
    <definedName name="VAS073_F_Avarijusalinim543NuotekuDumblo">'Forma 4'!$L$202</definedName>
    <definedName name="VAS073_F_Avarijusalinim54IsViso" localSheetId="1">'Forma 4'!$I$202</definedName>
    <definedName name="VAS073_F_Avarijusalinim54IsViso">'Forma 4'!$I$202</definedName>
    <definedName name="VAS073_F_Avarijusalinim55PavirsiniuNuoteku" localSheetId="1">'Forma 4'!$M$202</definedName>
    <definedName name="VAS073_F_Avarijusalinim55PavirsiniuNuoteku">'Forma 4'!$M$202</definedName>
    <definedName name="VAS073_F_Avarijusalinim56KitosReguliuojamosios" localSheetId="1">'Forma 4'!$N$202</definedName>
    <definedName name="VAS073_F_Avarijusalinim56KitosReguliuojamosios">'Forma 4'!$N$202</definedName>
    <definedName name="VAS073_F_Avarijusalinim57KitosVeiklos" localSheetId="1">'Forma 4'!$Q$202</definedName>
    <definedName name="VAS073_F_Avarijusalinim57KitosVeiklos">'Forma 4'!$Q$202</definedName>
    <definedName name="VAS073_F_Avarijusalinim5Apskaitosveikla1" localSheetId="1">'Forma 4'!$O$202</definedName>
    <definedName name="VAS073_F_Avarijusalinim5Apskaitosveikla1">'Forma 4'!$O$202</definedName>
    <definedName name="VAS073_F_Avarijusalinim5Kitareguliuoja1" localSheetId="1">'Forma 4'!$P$202</definedName>
    <definedName name="VAS073_F_Avarijusalinim5Kitareguliuoja1">'Forma 4'!$P$202</definedName>
    <definedName name="VAS073_F_Bankopaslauguk11IS" localSheetId="1">'Forma 4'!$D$66</definedName>
    <definedName name="VAS073_F_Bankopaslauguk11IS">'Forma 4'!$D$66</definedName>
    <definedName name="VAS073_F_Bankopaslauguk131GeriamojoVandens" localSheetId="1">'Forma 4'!$F$66</definedName>
    <definedName name="VAS073_F_Bankopaslauguk131GeriamojoVandens">'Forma 4'!$F$66</definedName>
    <definedName name="VAS073_F_Bankopaslauguk132GeriamojoVandens" localSheetId="1">'Forma 4'!$G$66</definedName>
    <definedName name="VAS073_F_Bankopaslauguk132GeriamojoVandens">'Forma 4'!$G$66</definedName>
    <definedName name="VAS073_F_Bankopaslauguk133GeriamojoVandens" localSheetId="1">'Forma 4'!$H$66</definedName>
    <definedName name="VAS073_F_Bankopaslauguk133GeriamojoVandens">'Forma 4'!$H$66</definedName>
    <definedName name="VAS073_F_Bankopaslauguk13IsViso" localSheetId="1">'Forma 4'!$E$66</definedName>
    <definedName name="VAS073_F_Bankopaslauguk13IsViso">'Forma 4'!$E$66</definedName>
    <definedName name="VAS073_F_Bankopaslauguk141NuotekuSurinkimas" localSheetId="1">'Forma 4'!$J$66</definedName>
    <definedName name="VAS073_F_Bankopaslauguk141NuotekuSurinkimas">'Forma 4'!$J$66</definedName>
    <definedName name="VAS073_F_Bankopaslauguk142NuotekuValymas" localSheetId="1">'Forma 4'!$K$66</definedName>
    <definedName name="VAS073_F_Bankopaslauguk142NuotekuValymas">'Forma 4'!$K$66</definedName>
    <definedName name="VAS073_F_Bankopaslauguk143NuotekuDumblo" localSheetId="1">'Forma 4'!$L$66</definedName>
    <definedName name="VAS073_F_Bankopaslauguk143NuotekuDumblo">'Forma 4'!$L$66</definedName>
    <definedName name="VAS073_F_Bankopaslauguk14IsViso" localSheetId="1">'Forma 4'!$I$66</definedName>
    <definedName name="VAS073_F_Bankopaslauguk14IsViso">'Forma 4'!$I$66</definedName>
    <definedName name="VAS073_F_Bankopaslauguk15PavirsiniuNuoteku" localSheetId="1">'Forma 4'!$M$66</definedName>
    <definedName name="VAS073_F_Bankopaslauguk15PavirsiniuNuoteku">'Forma 4'!$M$66</definedName>
    <definedName name="VAS073_F_Bankopaslauguk16KitosReguliuojamosios" localSheetId="1">'Forma 4'!$N$66</definedName>
    <definedName name="VAS073_F_Bankopaslauguk16KitosReguliuojamosios">'Forma 4'!$N$66</definedName>
    <definedName name="VAS073_F_Bankopaslauguk17KitosVeiklos" localSheetId="1">'Forma 4'!$Q$66</definedName>
    <definedName name="VAS073_F_Bankopaslauguk17KitosVeiklos">'Forma 4'!$Q$66</definedName>
    <definedName name="VAS073_F_Bankopaslauguk1Apskaitosveikla1" localSheetId="1">'Forma 4'!$O$66</definedName>
    <definedName name="VAS073_F_Bankopaslauguk1Apskaitosveikla1">'Forma 4'!$O$66</definedName>
    <definedName name="VAS073_F_Bankopaslauguk1Kitareguliuoja1" localSheetId="1">'Forma 4'!$P$66</definedName>
    <definedName name="VAS073_F_Bankopaslauguk1Kitareguliuoja1">'Forma 4'!$P$66</definedName>
    <definedName name="VAS073_F_Bankopaslauguk21IS" localSheetId="1">'Forma 4'!$D$119</definedName>
    <definedName name="VAS073_F_Bankopaslauguk21IS">'Forma 4'!$D$119</definedName>
    <definedName name="VAS073_F_Bankopaslauguk231GeriamojoVandens" localSheetId="1">'Forma 4'!$F$119</definedName>
    <definedName name="VAS073_F_Bankopaslauguk231GeriamojoVandens">'Forma 4'!$F$119</definedName>
    <definedName name="VAS073_F_Bankopaslauguk232GeriamojoVandens" localSheetId="1">'Forma 4'!$G$119</definedName>
    <definedName name="VAS073_F_Bankopaslauguk232GeriamojoVandens">'Forma 4'!$G$119</definedName>
    <definedName name="VAS073_F_Bankopaslauguk233GeriamojoVandens" localSheetId="1">'Forma 4'!$H$119</definedName>
    <definedName name="VAS073_F_Bankopaslauguk233GeriamojoVandens">'Forma 4'!$H$119</definedName>
    <definedName name="VAS073_F_Bankopaslauguk23IsViso" localSheetId="1">'Forma 4'!$E$119</definedName>
    <definedName name="VAS073_F_Bankopaslauguk23IsViso">'Forma 4'!$E$119</definedName>
    <definedName name="VAS073_F_Bankopaslauguk241NuotekuSurinkimas" localSheetId="1">'Forma 4'!$J$119</definedName>
    <definedName name="VAS073_F_Bankopaslauguk241NuotekuSurinkimas">'Forma 4'!$J$119</definedName>
    <definedName name="VAS073_F_Bankopaslauguk242NuotekuValymas" localSheetId="1">'Forma 4'!$K$119</definedName>
    <definedName name="VAS073_F_Bankopaslauguk242NuotekuValymas">'Forma 4'!$K$119</definedName>
    <definedName name="VAS073_F_Bankopaslauguk243NuotekuDumblo" localSheetId="1">'Forma 4'!$L$119</definedName>
    <definedName name="VAS073_F_Bankopaslauguk243NuotekuDumblo">'Forma 4'!$L$119</definedName>
    <definedName name="VAS073_F_Bankopaslauguk24IsViso" localSheetId="1">'Forma 4'!$I$119</definedName>
    <definedName name="VAS073_F_Bankopaslauguk24IsViso">'Forma 4'!$I$119</definedName>
    <definedName name="VAS073_F_Bankopaslauguk25PavirsiniuNuoteku" localSheetId="1">'Forma 4'!$M$119</definedName>
    <definedName name="VAS073_F_Bankopaslauguk25PavirsiniuNuoteku">'Forma 4'!$M$119</definedName>
    <definedName name="VAS073_F_Bankopaslauguk26KitosReguliuojamosios" localSheetId="1">'Forma 4'!$N$119</definedName>
    <definedName name="VAS073_F_Bankopaslauguk26KitosReguliuojamosios">'Forma 4'!$N$119</definedName>
    <definedName name="VAS073_F_Bankopaslauguk27KitosVeiklos" localSheetId="1">'Forma 4'!$Q$119</definedName>
    <definedName name="VAS073_F_Bankopaslauguk27KitosVeiklos">'Forma 4'!$Q$119</definedName>
    <definedName name="VAS073_F_Bankopaslauguk2Apskaitosveikla1" localSheetId="1">'Forma 4'!$O$119</definedName>
    <definedName name="VAS073_F_Bankopaslauguk2Apskaitosveikla1">'Forma 4'!$O$119</definedName>
    <definedName name="VAS073_F_Bankopaslauguk2Kitareguliuoja1" localSheetId="1">'Forma 4'!$P$119</definedName>
    <definedName name="VAS073_F_Bankopaslauguk2Kitareguliuoja1">'Forma 4'!$P$119</definedName>
    <definedName name="VAS073_F_Bankopaslauguk31IS" localSheetId="1">'Forma 4'!$D$171</definedName>
    <definedName name="VAS073_F_Bankopaslauguk31IS">'Forma 4'!$D$171</definedName>
    <definedName name="VAS073_F_Bankopaslauguk331GeriamojoVandens" localSheetId="1">'Forma 4'!$F$171</definedName>
    <definedName name="VAS073_F_Bankopaslauguk331GeriamojoVandens">'Forma 4'!$F$171</definedName>
    <definedName name="VAS073_F_Bankopaslauguk332GeriamojoVandens" localSheetId="1">'Forma 4'!$G$171</definedName>
    <definedName name="VAS073_F_Bankopaslauguk332GeriamojoVandens">'Forma 4'!$G$171</definedName>
    <definedName name="VAS073_F_Bankopaslauguk333GeriamojoVandens" localSheetId="1">'Forma 4'!$H$171</definedName>
    <definedName name="VAS073_F_Bankopaslauguk333GeriamojoVandens">'Forma 4'!$H$171</definedName>
    <definedName name="VAS073_F_Bankopaslauguk33IsViso" localSheetId="1">'Forma 4'!$E$171</definedName>
    <definedName name="VAS073_F_Bankopaslauguk33IsViso">'Forma 4'!$E$171</definedName>
    <definedName name="VAS073_F_Bankopaslauguk341NuotekuSurinkimas" localSheetId="1">'Forma 4'!$J$171</definedName>
    <definedName name="VAS073_F_Bankopaslauguk341NuotekuSurinkimas">'Forma 4'!$J$171</definedName>
    <definedName name="VAS073_F_Bankopaslauguk342NuotekuValymas" localSheetId="1">'Forma 4'!$K$171</definedName>
    <definedName name="VAS073_F_Bankopaslauguk342NuotekuValymas">'Forma 4'!$K$171</definedName>
    <definedName name="VAS073_F_Bankopaslauguk343NuotekuDumblo" localSheetId="1">'Forma 4'!$L$171</definedName>
    <definedName name="VAS073_F_Bankopaslauguk343NuotekuDumblo">'Forma 4'!$L$171</definedName>
    <definedName name="VAS073_F_Bankopaslauguk34IsViso" localSheetId="1">'Forma 4'!$I$171</definedName>
    <definedName name="VAS073_F_Bankopaslauguk34IsViso">'Forma 4'!$I$171</definedName>
    <definedName name="VAS073_F_Bankopaslauguk35PavirsiniuNuoteku" localSheetId="1">'Forma 4'!$M$171</definedName>
    <definedName name="VAS073_F_Bankopaslauguk35PavirsiniuNuoteku">'Forma 4'!$M$171</definedName>
    <definedName name="VAS073_F_Bankopaslauguk36KitosReguliuojamosios" localSheetId="1">'Forma 4'!$N$171</definedName>
    <definedName name="VAS073_F_Bankopaslauguk36KitosReguliuojamosios">'Forma 4'!$N$171</definedName>
    <definedName name="VAS073_F_Bankopaslauguk37KitosVeiklos" localSheetId="1">'Forma 4'!$Q$171</definedName>
    <definedName name="VAS073_F_Bankopaslauguk37KitosVeiklos">'Forma 4'!$Q$171</definedName>
    <definedName name="VAS073_F_Bankopaslauguk3Apskaitosveikla1" localSheetId="1">'Forma 4'!$O$171</definedName>
    <definedName name="VAS073_F_Bankopaslauguk3Apskaitosveikla1">'Forma 4'!$O$171</definedName>
    <definedName name="VAS073_F_Bankopaslauguk3Kitareguliuoja1" localSheetId="1">'Forma 4'!$P$171</definedName>
    <definedName name="VAS073_F_Bankopaslauguk3Kitareguliuoja1">'Forma 4'!$P$171</definedName>
    <definedName name="VAS073_F_Bankopaslauguk41IS" localSheetId="1">'Forma 4'!$D$216</definedName>
    <definedName name="VAS073_F_Bankopaslauguk41IS">'Forma 4'!$D$216</definedName>
    <definedName name="VAS073_F_Bankopaslauguk431GeriamojoVandens" localSheetId="1">'Forma 4'!$F$216</definedName>
    <definedName name="VAS073_F_Bankopaslauguk431GeriamojoVandens">'Forma 4'!$F$216</definedName>
    <definedName name="VAS073_F_Bankopaslauguk432GeriamojoVandens" localSheetId="1">'Forma 4'!$G$216</definedName>
    <definedName name="VAS073_F_Bankopaslauguk432GeriamojoVandens">'Forma 4'!$G$216</definedName>
    <definedName name="VAS073_F_Bankopaslauguk433GeriamojoVandens" localSheetId="1">'Forma 4'!$H$216</definedName>
    <definedName name="VAS073_F_Bankopaslauguk433GeriamojoVandens">'Forma 4'!$H$216</definedName>
    <definedName name="VAS073_F_Bankopaslauguk43IsViso" localSheetId="1">'Forma 4'!$E$216</definedName>
    <definedName name="VAS073_F_Bankopaslauguk43IsViso">'Forma 4'!$E$216</definedName>
    <definedName name="VAS073_F_Bankopaslauguk441NuotekuSurinkimas" localSheetId="1">'Forma 4'!$J$216</definedName>
    <definedName name="VAS073_F_Bankopaslauguk441NuotekuSurinkimas">'Forma 4'!$J$216</definedName>
    <definedName name="VAS073_F_Bankopaslauguk442NuotekuValymas" localSheetId="1">'Forma 4'!$K$216</definedName>
    <definedName name="VAS073_F_Bankopaslauguk442NuotekuValymas">'Forma 4'!$K$216</definedName>
    <definedName name="VAS073_F_Bankopaslauguk443NuotekuDumblo" localSheetId="1">'Forma 4'!$L$216</definedName>
    <definedName name="VAS073_F_Bankopaslauguk443NuotekuDumblo">'Forma 4'!$L$216</definedName>
    <definedName name="VAS073_F_Bankopaslauguk44IsViso" localSheetId="1">'Forma 4'!$I$216</definedName>
    <definedName name="VAS073_F_Bankopaslauguk44IsViso">'Forma 4'!$I$216</definedName>
    <definedName name="VAS073_F_Bankopaslauguk45PavirsiniuNuoteku" localSheetId="1">'Forma 4'!$M$216</definedName>
    <definedName name="VAS073_F_Bankopaslauguk45PavirsiniuNuoteku">'Forma 4'!$M$216</definedName>
    <definedName name="VAS073_F_Bankopaslauguk46KitosReguliuojamosios" localSheetId="1">'Forma 4'!$N$216</definedName>
    <definedName name="VAS073_F_Bankopaslauguk46KitosReguliuojamosios">'Forma 4'!$N$216</definedName>
    <definedName name="VAS073_F_Bankopaslauguk47KitosVeiklos" localSheetId="1">'Forma 4'!$Q$216</definedName>
    <definedName name="VAS073_F_Bankopaslauguk47KitosVeiklos">'Forma 4'!$Q$216</definedName>
    <definedName name="VAS073_F_Bankopaslauguk4Apskaitosveikla1" localSheetId="1">'Forma 4'!$O$216</definedName>
    <definedName name="VAS073_F_Bankopaslauguk4Apskaitosveikla1">'Forma 4'!$O$216</definedName>
    <definedName name="VAS073_F_Bankopaslauguk4Kitareguliuoja1" localSheetId="1">'Forma 4'!$P$216</definedName>
    <definedName name="VAS073_F_Bankopaslauguk4Kitareguliuoja1">'Forma 4'!$P$216</definedName>
    <definedName name="VAS073_F_Bendrosiospast11IS" localSheetId="1">'Forma 4'!$D$27</definedName>
    <definedName name="VAS073_F_Bendrosiospast11IS">'Forma 4'!$D$27</definedName>
    <definedName name="VAS073_F_Bendrosiospast131GeriamojoVandens" localSheetId="1">'Forma 4'!$F$27</definedName>
    <definedName name="VAS073_F_Bendrosiospast131GeriamojoVandens">'Forma 4'!$F$27</definedName>
    <definedName name="VAS073_F_Bendrosiospast132GeriamojoVandens" localSheetId="1">'Forma 4'!$G$27</definedName>
    <definedName name="VAS073_F_Bendrosiospast132GeriamojoVandens">'Forma 4'!$G$27</definedName>
    <definedName name="VAS073_F_Bendrosiospast133GeriamojoVandens" localSheetId="1">'Forma 4'!$H$27</definedName>
    <definedName name="VAS073_F_Bendrosiospast133GeriamojoVandens">'Forma 4'!$H$27</definedName>
    <definedName name="VAS073_F_Bendrosiospast13IsViso" localSheetId="1">'Forma 4'!$E$27</definedName>
    <definedName name="VAS073_F_Bendrosiospast13IsViso">'Forma 4'!$E$27</definedName>
    <definedName name="VAS073_F_Bendrosiospast141NuotekuSurinkimas" localSheetId="1">'Forma 4'!$J$27</definedName>
    <definedName name="VAS073_F_Bendrosiospast141NuotekuSurinkimas">'Forma 4'!$J$27</definedName>
    <definedName name="VAS073_F_Bendrosiospast142NuotekuValymas" localSheetId="1">'Forma 4'!$K$27</definedName>
    <definedName name="VAS073_F_Bendrosiospast142NuotekuValymas">'Forma 4'!$K$27</definedName>
    <definedName name="VAS073_F_Bendrosiospast143NuotekuDumblo" localSheetId="1">'Forma 4'!$L$27</definedName>
    <definedName name="VAS073_F_Bendrosiospast143NuotekuDumblo">'Forma 4'!$L$27</definedName>
    <definedName name="VAS073_F_Bendrosiospast14IsViso" localSheetId="1">'Forma 4'!$I$27</definedName>
    <definedName name="VAS073_F_Bendrosiospast14IsViso">'Forma 4'!$I$27</definedName>
    <definedName name="VAS073_F_Bendrosiospast15PavirsiniuNuoteku" localSheetId="1">'Forma 4'!$M$27</definedName>
    <definedName name="VAS073_F_Bendrosiospast15PavirsiniuNuoteku">'Forma 4'!$M$27</definedName>
    <definedName name="VAS073_F_Bendrosiospast16KitosReguliuojamosios" localSheetId="1">'Forma 4'!$N$27</definedName>
    <definedName name="VAS073_F_Bendrosiospast16KitosReguliuojamosios">'Forma 4'!$N$27</definedName>
    <definedName name="VAS073_F_Bendrosiospast17KitosVeiklos" localSheetId="1">'Forma 4'!$Q$27</definedName>
    <definedName name="VAS073_F_Bendrosiospast17KitosVeiklos">'Forma 4'!$Q$27</definedName>
    <definedName name="VAS073_F_Bendrosiospast1Apskaitosveikla1" localSheetId="1">'Forma 4'!$O$27</definedName>
    <definedName name="VAS073_F_Bendrosiospast1Apskaitosveikla1">'Forma 4'!$O$27</definedName>
    <definedName name="VAS073_F_Bendrosiospast1Kitareguliuoja1" localSheetId="1">'Forma 4'!$P$27</definedName>
    <definedName name="VAS073_F_Bendrosiospast1Kitareguliuoja1">'Forma 4'!$P$27</definedName>
    <definedName name="VAS073_F_Bendrosiossana11IS" localSheetId="1">'Forma 4'!$D$190</definedName>
    <definedName name="VAS073_F_Bendrosiossana11IS">'Forma 4'!$D$190</definedName>
    <definedName name="VAS073_F_Bendrosiossana131GeriamojoVandens" localSheetId="1">'Forma 4'!$F$190</definedName>
    <definedName name="VAS073_F_Bendrosiossana131GeriamojoVandens">'Forma 4'!$F$190</definedName>
    <definedName name="VAS073_F_Bendrosiossana132GeriamojoVandens" localSheetId="1">'Forma 4'!$G$190</definedName>
    <definedName name="VAS073_F_Bendrosiossana132GeriamojoVandens">'Forma 4'!$G$190</definedName>
    <definedName name="VAS073_F_Bendrosiossana133GeriamojoVandens" localSheetId="1">'Forma 4'!$H$190</definedName>
    <definedName name="VAS073_F_Bendrosiossana133GeriamojoVandens">'Forma 4'!$H$190</definedName>
    <definedName name="VAS073_F_Bendrosiossana13IsViso" localSheetId="1">'Forma 4'!$E$190</definedName>
    <definedName name="VAS073_F_Bendrosiossana13IsViso">'Forma 4'!$E$190</definedName>
    <definedName name="VAS073_F_Bendrosiossana141NuotekuSurinkimas" localSheetId="1">'Forma 4'!$J$190</definedName>
    <definedName name="VAS073_F_Bendrosiossana141NuotekuSurinkimas">'Forma 4'!$J$190</definedName>
    <definedName name="VAS073_F_Bendrosiossana142NuotekuValymas" localSheetId="1">'Forma 4'!$K$190</definedName>
    <definedName name="VAS073_F_Bendrosiossana142NuotekuValymas">'Forma 4'!$K$190</definedName>
    <definedName name="VAS073_F_Bendrosiossana143NuotekuDumblo" localSheetId="1">'Forma 4'!$L$190</definedName>
    <definedName name="VAS073_F_Bendrosiossana143NuotekuDumblo">'Forma 4'!$L$190</definedName>
    <definedName name="VAS073_F_Bendrosiossana14IsViso" localSheetId="1">'Forma 4'!$I$190</definedName>
    <definedName name="VAS073_F_Bendrosiossana14IsViso">'Forma 4'!$I$190</definedName>
    <definedName name="VAS073_F_Bendrosiossana15PavirsiniuNuoteku" localSheetId="1">'Forma 4'!$M$190</definedName>
    <definedName name="VAS073_F_Bendrosiossana15PavirsiniuNuoteku">'Forma 4'!$M$190</definedName>
    <definedName name="VAS073_F_Bendrosiossana16KitosReguliuojamosios" localSheetId="1">'Forma 4'!$N$190</definedName>
    <definedName name="VAS073_F_Bendrosiossana16KitosReguliuojamosios">'Forma 4'!$N$190</definedName>
    <definedName name="VAS073_F_Bendrosiossana17KitosVeiklos" localSheetId="1">'Forma 4'!$Q$190</definedName>
    <definedName name="VAS073_F_Bendrosiossana17KitosVeiklos">'Forma 4'!$Q$190</definedName>
    <definedName name="VAS073_F_Bendrosiossana1Apskaitosveikla1" localSheetId="1">'Forma 4'!$O$190</definedName>
    <definedName name="VAS073_F_Bendrosiossana1Apskaitosveikla1">'Forma 4'!$O$190</definedName>
    <definedName name="VAS073_F_Bendrosiossana1Kitareguliuoja1" localSheetId="1">'Forma 4'!$P$190</definedName>
    <definedName name="VAS073_F_Bendrosiossana1Kitareguliuoja1">'Forma 4'!$P$190</definedName>
    <definedName name="VAS073_F_Bendrupatalpus11IS" localSheetId="1">'Forma 4'!$D$192</definedName>
    <definedName name="VAS073_F_Bendrupatalpus11IS">'Forma 4'!$D$192</definedName>
    <definedName name="VAS073_F_Bendrupatalpus131GeriamojoVandens" localSheetId="1">'Forma 4'!$F$192</definedName>
    <definedName name="VAS073_F_Bendrupatalpus131GeriamojoVandens">'Forma 4'!$F$192</definedName>
    <definedName name="VAS073_F_Bendrupatalpus132GeriamojoVandens" localSheetId="1">'Forma 4'!$G$192</definedName>
    <definedName name="VAS073_F_Bendrupatalpus132GeriamojoVandens">'Forma 4'!$G$192</definedName>
    <definedName name="VAS073_F_Bendrupatalpus133GeriamojoVandens" localSheetId="1">'Forma 4'!$H$192</definedName>
    <definedName name="VAS073_F_Bendrupatalpus133GeriamojoVandens">'Forma 4'!$H$192</definedName>
    <definedName name="VAS073_F_Bendrupatalpus13IsViso" localSheetId="1">'Forma 4'!$E$192</definedName>
    <definedName name="VAS073_F_Bendrupatalpus13IsViso">'Forma 4'!$E$192</definedName>
    <definedName name="VAS073_F_Bendrupatalpus141NuotekuSurinkimas" localSheetId="1">'Forma 4'!$J$192</definedName>
    <definedName name="VAS073_F_Bendrupatalpus141NuotekuSurinkimas">'Forma 4'!$J$192</definedName>
    <definedName name="VAS073_F_Bendrupatalpus142NuotekuValymas" localSheetId="1">'Forma 4'!$K$192</definedName>
    <definedName name="VAS073_F_Bendrupatalpus142NuotekuValymas">'Forma 4'!$K$192</definedName>
    <definedName name="VAS073_F_Bendrupatalpus143NuotekuDumblo" localSheetId="1">'Forma 4'!$L$192</definedName>
    <definedName name="VAS073_F_Bendrupatalpus143NuotekuDumblo">'Forma 4'!$L$192</definedName>
    <definedName name="VAS073_F_Bendrupatalpus14IsViso" localSheetId="1">'Forma 4'!$I$192</definedName>
    <definedName name="VAS073_F_Bendrupatalpus14IsViso">'Forma 4'!$I$192</definedName>
    <definedName name="VAS073_F_Bendrupatalpus15PavirsiniuNuoteku" localSheetId="1">'Forma 4'!$M$192</definedName>
    <definedName name="VAS073_F_Bendrupatalpus15PavirsiniuNuoteku">'Forma 4'!$M$192</definedName>
    <definedName name="VAS073_F_Bendrupatalpus16KitosReguliuojamosios" localSheetId="1">'Forma 4'!$N$192</definedName>
    <definedName name="VAS073_F_Bendrupatalpus16KitosReguliuojamosios">'Forma 4'!$N$192</definedName>
    <definedName name="VAS073_F_Bendrupatalpus17KitosVeiklos" localSheetId="1">'Forma 4'!$Q$192</definedName>
    <definedName name="VAS073_F_Bendrupatalpus17KitosVeiklos">'Forma 4'!$Q$192</definedName>
    <definedName name="VAS073_F_Bendrupatalpus1Apskaitosveikla1" localSheetId="1">'Forma 4'!$O$192</definedName>
    <definedName name="VAS073_F_Bendrupatalpus1Apskaitosveikla1">'Forma 4'!$O$192</definedName>
    <definedName name="VAS073_F_Bendrupatalpus1Kitareguliuoja1" localSheetId="1">'Forma 4'!$P$192</definedName>
    <definedName name="VAS073_F_Bendrupatalpus1Kitareguliuoja1">'Forma 4'!$P$192</definedName>
    <definedName name="VAS073_F_Cpunktui11IS" localSheetId="1">'Forma 4'!$D$145</definedName>
    <definedName name="VAS073_F_Cpunktui11IS">'Forma 4'!$D$145</definedName>
    <definedName name="VAS073_F_Cpunktui21IS" localSheetId="1">'Forma 4'!$D$148</definedName>
    <definedName name="VAS073_F_Cpunktui21IS">'Forma 4'!$D$148</definedName>
    <definedName name="VAS073_F_Cpunktui31IS" localSheetId="1">'Forma 4'!$D$151</definedName>
    <definedName name="VAS073_F_Cpunktui31IS">'Forma 4'!$D$151</definedName>
    <definedName name="VAS073_F_Cpunktui41IS" localSheetId="1">'Forma 4'!$D$153</definedName>
    <definedName name="VAS073_F_Cpunktui41IS">'Forma 4'!$D$153</definedName>
    <definedName name="VAS073_F_Cpunktui51IS" localSheetId="1">'Forma 4'!$D$160</definedName>
    <definedName name="VAS073_F_Cpunktui51IS">'Forma 4'!$D$160</definedName>
    <definedName name="VAS073_F_Cpunktui61IS" localSheetId="1">'Forma 4'!$D$166</definedName>
    <definedName name="VAS073_F_Cpunktui61IS">'Forma 4'!$D$166</definedName>
    <definedName name="VAS073_F_Cpunktui71IS" localSheetId="1">'Forma 4'!$D$170</definedName>
    <definedName name="VAS073_F_Cpunktui71IS">'Forma 4'!$D$170</definedName>
    <definedName name="VAS073_F_Cpunktui81IS" localSheetId="1">'Forma 4'!$D$173</definedName>
    <definedName name="VAS073_F_Cpunktui81IS">'Forma 4'!$D$173</definedName>
    <definedName name="VAS073_F_Darbdavioimoku11IS" localSheetId="1">'Forma 4'!$D$54</definedName>
    <definedName name="VAS073_F_Darbdavioimoku11IS">'Forma 4'!$D$54</definedName>
    <definedName name="VAS073_F_Darbdavioimoku131GeriamojoVandens" localSheetId="1">'Forma 4'!$F$54</definedName>
    <definedName name="VAS073_F_Darbdavioimoku131GeriamojoVandens">'Forma 4'!$F$54</definedName>
    <definedName name="VAS073_F_Darbdavioimoku132GeriamojoVandens" localSheetId="1">'Forma 4'!$G$54</definedName>
    <definedName name="VAS073_F_Darbdavioimoku132GeriamojoVandens">'Forma 4'!$G$54</definedName>
    <definedName name="VAS073_F_Darbdavioimoku133GeriamojoVandens" localSheetId="1">'Forma 4'!$H$54</definedName>
    <definedName name="VAS073_F_Darbdavioimoku133GeriamojoVandens">'Forma 4'!$H$54</definedName>
    <definedName name="VAS073_F_Darbdavioimoku13IsViso" localSheetId="1">'Forma 4'!$E$54</definedName>
    <definedName name="VAS073_F_Darbdavioimoku13IsViso">'Forma 4'!$E$54</definedName>
    <definedName name="VAS073_F_Darbdavioimoku141NuotekuSurinkimas" localSheetId="1">'Forma 4'!$J$54</definedName>
    <definedName name="VAS073_F_Darbdavioimoku141NuotekuSurinkimas">'Forma 4'!$J$54</definedName>
    <definedName name="VAS073_F_Darbdavioimoku142NuotekuValymas" localSheetId="1">'Forma 4'!$K$54</definedName>
    <definedName name="VAS073_F_Darbdavioimoku142NuotekuValymas">'Forma 4'!$K$54</definedName>
    <definedName name="VAS073_F_Darbdavioimoku143NuotekuDumblo" localSheetId="1">'Forma 4'!$L$54</definedName>
    <definedName name="VAS073_F_Darbdavioimoku143NuotekuDumblo">'Forma 4'!$L$54</definedName>
    <definedName name="VAS073_F_Darbdavioimoku14IsViso" localSheetId="1">'Forma 4'!$I$54</definedName>
    <definedName name="VAS073_F_Darbdavioimoku14IsViso">'Forma 4'!$I$54</definedName>
    <definedName name="VAS073_F_Darbdavioimoku15PavirsiniuNuoteku" localSheetId="1">'Forma 4'!$M$54</definedName>
    <definedName name="VAS073_F_Darbdavioimoku15PavirsiniuNuoteku">'Forma 4'!$M$54</definedName>
    <definedName name="VAS073_F_Darbdavioimoku16KitosReguliuojamosios" localSheetId="1">'Forma 4'!$N$54</definedName>
    <definedName name="VAS073_F_Darbdavioimoku16KitosReguliuojamosios">'Forma 4'!$N$54</definedName>
    <definedName name="VAS073_F_Darbdavioimoku17KitosVeiklos" localSheetId="1">'Forma 4'!$Q$54</definedName>
    <definedName name="VAS073_F_Darbdavioimoku17KitosVeiklos">'Forma 4'!$Q$54</definedName>
    <definedName name="VAS073_F_Darbdavioimoku1Apskaitosveikla1" localSheetId="1">'Forma 4'!$O$54</definedName>
    <definedName name="VAS073_F_Darbdavioimoku1Apskaitosveikla1">'Forma 4'!$O$54</definedName>
    <definedName name="VAS073_F_Darbdavioimoku1Kitareguliuoja1" localSheetId="1">'Forma 4'!$P$54</definedName>
    <definedName name="VAS073_F_Darbdavioimoku1Kitareguliuoja1">'Forma 4'!$P$54</definedName>
    <definedName name="VAS073_F_Darbdavioimoku21IS" localSheetId="1">'Forma 4'!$D$110</definedName>
    <definedName name="VAS073_F_Darbdavioimoku21IS">'Forma 4'!$D$110</definedName>
    <definedName name="VAS073_F_Darbdavioimoku231GeriamojoVandens" localSheetId="1">'Forma 4'!$F$110</definedName>
    <definedName name="VAS073_F_Darbdavioimoku231GeriamojoVandens">'Forma 4'!$F$110</definedName>
    <definedName name="VAS073_F_Darbdavioimoku232GeriamojoVandens" localSheetId="1">'Forma 4'!$G$110</definedName>
    <definedName name="VAS073_F_Darbdavioimoku232GeriamojoVandens">'Forma 4'!$G$110</definedName>
    <definedName name="VAS073_F_Darbdavioimoku233GeriamojoVandens" localSheetId="1">'Forma 4'!$H$110</definedName>
    <definedName name="VAS073_F_Darbdavioimoku233GeriamojoVandens">'Forma 4'!$H$110</definedName>
    <definedName name="VAS073_F_Darbdavioimoku23IsViso" localSheetId="1">'Forma 4'!$E$110</definedName>
    <definedName name="VAS073_F_Darbdavioimoku23IsViso">'Forma 4'!$E$110</definedName>
    <definedName name="VAS073_F_Darbdavioimoku241NuotekuSurinkimas" localSheetId="1">'Forma 4'!$J$110</definedName>
    <definedName name="VAS073_F_Darbdavioimoku241NuotekuSurinkimas">'Forma 4'!$J$110</definedName>
    <definedName name="VAS073_F_Darbdavioimoku242NuotekuValymas" localSheetId="1">'Forma 4'!$K$110</definedName>
    <definedName name="VAS073_F_Darbdavioimoku242NuotekuValymas">'Forma 4'!$K$110</definedName>
    <definedName name="VAS073_F_Darbdavioimoku243NuotekuDumblo" localSheetId="1">'Forma 4'!$L$110</definedName>
    <definedName name="VAS073_F_Darbdavioimoku243NuotekuDumblo">'Forma 4'!$L$110</definedName>
    <definedName name="VAS073_F_Darbdavioimoku24IsViso" localSheetId="1">'Forma 4'!$I$110</definedName>
    <definedName name="VAS073_F_Darbdavioimoku24IsViso">'Forma 4'!$I$110</definedName>
    <definedName name="VAS073_F_Darbdavioimoku25PavirsiniuNuoteku" localSheetId="1">'Forma 4'!$M$110</definedName>
    <definedName name="VAS073_F_Darbdavioimoku25PavirsiniuNuoteku">'Forma 4'!$M$110</definedName>
    <definedName name="VAS073_F_Darbdavioimoku26KitosReguliuojamosios" localSheetId="1">'Forma 4'!$N$110</definedName>
    <definedName name="VAS073_F_Darbdavioimoku26KitosReguliuojamosios">'Forma 4'!$N$110</definedName>
    <definedName name="VAS073_F_Darbdavioimoku27KitosVeiklos" localSheetId="1">'Forma 4'!$Q$110</definedName>
    <definedName name="VAS073_F_Darbdavioimoku27KitosVeiklos">'Forma 4'!$Q$110</definedName>
    <definedName name="VAS073_F_Darbdavioimoku2Apskaitosveikla1" localSheetId="1">'Forma 4'!$O$110</definedName>
    <definedName name="VAS073_F_Darbdavioimoku2Apskaitosveikla1">'Forma 4'!$O$110</definedName>
    <definedName name="VAS073_F_Darbdavioimoku2Kitareguliuoja1" localSheetId="1">'Forma 4'!$P$110</definedName>
    <definedName name="VAS073_F_Darbdavioimoku2Kitareguliuoja1">'Forma 4'!$P$110</definedName>
    <definedName name="VAS073_F_Darbdavioimoku31IS" localSheetId="1">'Forma 4'!$D$162</definedName>
    <definedName name="VAS073_F_Darbdavioimoku31IS">'Forma 4'!$D$162</definedName>
    <definedName name="VAS073_F_Darbdavioimoku331GeriamojoVandens" localSheetId="1">'Forma 4'!$F$162</definedName>
    <definedName name="VAS073_F_Darbdavioimoku331GeriamojoVandens">'Forma 4'!$F$162</definedName>
    <definedName name="VAS073_F_Darbdavioimoku332GeriamojoVandens" localSheetId="1">'Forma 4'!$G$162</definedName>
    <definedName name="VAS073_F_Darbdavioimoku332GeriamojoVandens">'Forma 4'!$G$162</definedName>
    <definedName name="VAS073_F_Darbdavioimoku333GeriamojoVandens" localSheetId="1">'Forma 4'!$H$162</definedName>
    <definedName name="VAS073_F_Darbdavioimoku333GeriamojoVandens">'Forma 4'!$H$162</definedName>
    <definedName name="VAS073_F_Darbdavioimoku33IsViso" localSheetId="1">'Forma 4'!$E$162</definedName>
    <definedName name="VAS073_F_Darbdavioimoku33IsViso">'Forma 4'!$E$162</definedName>
    <definedName name="VAS073_F_Darbdavioimoku341NuotekuSurinkimas" localSheetId="1">'Forma 4'!$J$162</definedName>
    <definedName name="VAS073_F_Darbdavioimoku341NuotekuSurinkimas">'Forma 4'!$J$162</definedName>
    <definedName name="VAS073_F_Darbdavioimoku342NuotekuValymas" localSheetId="1">'Forma 4'!$K$162</definedName>
    <definedName name="VAS073_F_Darbdavioimoku342NuotekuValymas">'Forma 4'!$K$162</definedName>
    <definedName name="VAS073_F_Darbdavioimoku343NuotekuDumblo" localSheetId="1">'Forma 4'!$L$162</definedName>
    <definedName name="VAS073_F_Darbdavioimoku343NuotekuDumblo">'Forma 4'!$L$162</definedName>
    <definedName name="VAS073_F_Darbdavioimoku34IsViso" localSheetId="1">'Forma 4'!$I$162</definedName>
    <definedName name="VAS073_F_Darbdavioimoku34IsViso">'Forma 4'!$I$162</definedName>
    <definedName name="VAS073_F_Darbdavioimoku35PavirsiniuNuoteku" localSheetId="1">'Forma 4'!$M$162</definedName>
    <definedName name="VAS073_F_Darbdavioimoku35PavirsiniuNuoteku">'Forma 4'!$M$162</definedName>
    <definedName name="VAS073_F_Darbdavioimoku36KitosReguliuojamosios" localSheetId="1">'Forma 4'!$N$162</definedName>
    <definedName name="VAS073_F_Darbdavioimoku36KitosReguliuojamosios">'Forma 4'!$N$162</definedName>
    <definedName name="VAS073_F_Darbdavioimoku37KitosVeiklos" localSheetId="1">'Forma 4'!$Q$162</definedName>
    <definedName name="VAS073_F_Darbdavioimoku37KitosVeiklos">'Forma 4'!$Q$162</definedName>
    <definedName name="VAS073_F_Darbdavioimoku3Apskaitosveikla1" localSheetId="1">'Forma 4'!$O$162</definedName>
    <definedName name="VAS073_F_Darbdavioimoku3Apskaitosveikla1">'Forma 4'!$O$162</definedName>
    <definedName name="VAS073_F_Darbdavioimoku3Kitareguliuoja1" localSheetId="1">'Forma 4'!$P$162</definedName>
    <definedName name="VAS073_F_Darbdavioimoku3Kitareguliuoja1">'Forma 4'!$P$162</definedName>
    <definedName name="VAS073_F_Darbdavioimoku41IS" localSheetId="1">'Forma 4'!$D$207</definedName>
    <definedName name="VAS073_F_Darbdavioimoku41IS">'Forma 4'!$D$207</definedName>
    <definedName name="VAS073_F_Darbdavioimoku431GeriamojoVandens" localSheetId="1">'Forma 4'!$F$207</definedName>
    <definedName name="VAS073_F_Darbdavioimoku431GeriamojoVandens">'Forma 4'!$F$207</definedName>
    <definedName name="VAS073_F_Darbdavioimoku432GeriamojoVandens" localSheetId="1">'Forma 4'!$G$207</definedName>
    <definedName name="VAS073_F_Darbdavioimoku432GeriamojoVandens">'Forma 4'!$G$207</definedName>
    <definedName name="VAS073_F_Darbdavioimoku433GeriamojoVandens" localSheetId="1">'Forma 4'!$H$207</definedName>
    <definedName name="VAS073_F_Darbdavioimoku433GeriamojoVandens">'Forma 4'!$H$207</definedName>
    <definedName name="VAS073_F_Darbdavioimoku43IsViso" localSheetId="1">'Forma 4'!$E$207</definedName>
    <definedName name="VAS073_F_Darbdavioimoku43IsViso">'Forma 4'!$E$207</definedName>
    <definedName name="VAS073_F_Darbdavioimoku441NuotekuSurinkimas" localSheetId="1">'Forma 4'!$J$207</definedName>
    <definedName name="VAS073_F_Darbdavioimoku441NuotekuSurinkimas">'Forma 4'!$J$207</definedName>
    <definedName name="VAS073_F_Darbdavioimoku442NuotekuValymas" localSheetId="1">'Forma 4'!$K$207</definedName>
    <definedName name="VAS073_F_Darbdavioimoku442NuotekuValymas">'Forma 4'!$K$207</definedName>
    <definedName name="VAS073_F_Darbdavioimoku443NuotekuDumblo" localSheetId="1">'Forma 4'!$L$207</definedName>
    <definedName name="VAS073_F_Darbdavioimoku443NuotekuDumblo">'Forma 4'!$L$207</definedName>
    <definedName name="VAS073_F_Darbdavioimoku44IsViso" localSheetId="1">'Forma 4'!$I$207</definedName>
    <definedName name="VAS073_F_Darbdavioimoku44IsViso">'Forma 4'!$I$207</definedName>
    <definedName name="VAS073_F_Darbdavioimoku45PavirsiniuNuoteku" localSheetId="1">'Forma 4'!$M$207</definedName>
    <definedName name="VAS073_F_Darbdavioimoku45PavirsiniuNuoteku">'Forma 4'!$M$207</definedName>
    <definedName name="VAS073_F_Darbdavioimoku46KitosReguliuojamosios" localSheetId="1">'Forma 4'!$N$207</definedName>
    <definedName name="VAS073_F_Darbdavioimoku46KitosReguliuojamosios">'Forma 4'!$N$207</definedName>
    <definedName name="VAS073_F_Darbdavioimoku47KitosVeiklos" localSheetId="1">'Forma 4'!$Q$207</definedName>
    <definedName name="VAS073_F_Darbdavioimoku47KitosVeiklos">'Forma 4'!$Q$207</definedName>
    <definedName name="VAS073_F_Darbdavioimoku4Apskaitosveikla1" localSheetId="1">'Forma 4'!$O$207</definedName>
    <definedName name="VAS073_F_Darbdavioimoku4Apskaitosveikla1">'Forma 4'!$O$207</definedName>
    <definedName name="VAS073_F_Darbdavioimoku4Kitareguliuoja1" localSheetId="1">'Forma 4'!$P$207</definedName>
    <definedName name="VAS073_F_Darbdavioimoku4Kitareguliuoja1">'Forma 4'!$P$207</definedName>
    <definedName name="VAS073_F_Darbosaugossan11IS" localSheetId="1">'Forma 4'!$D$55</definedName>
    <definedName name="VAS073_F_Darbosaugossan11IS">'Forma 4'!$D$55</definedName>
    <definedName name="VAS073_F_Darbosaugossan131GeriamojoVandens" localSheetId="1">'Forma 4'!$F$55</definedName>
    <definedName name="VAS073_F_Darbosaugossan131GeriamojoVandens">'Forma 4'!$F$55</definedName>
    <definedName name="VAS073_F_Darbosaugossan132GeriamojoVandens" localSheetId="1">'Forma 4'!$G$55</definedName>
    <definedName name="VAS073_F_Darbosaugossan132GeriamojoVandens">'Forma 4'!$G$55</definedName>
    <definedName name="VAS073_F_Darbosaugossan133GeriamojoVandens" localSheetId="1">'Forma 4'!$H$55</definedName>
    <definedName name="VAS073_F_Darbosaugossan133GeriamojoVandens">'Forma 4'!$H$55</definedName>
    <definedName name="VAS073_F_Darbosaugossan13IsViso" localSheetId="1">'Forma 4'!$E$55</definedName>
    <definedName name="VAS073_F_Darbosaugossan13IsViso">'Forma 4'!$E$55</definedName>
    <definedName name="VAS073_F_Darbosaugossan141NuotekuSurinkimas" localSheetId="1">'Forma 4'!$J$55</definedName>
    <definedName name="VAS073_F_Darbosaugossan141NuotekuSurinkimas">'Forma 4'!$J$55</definedName>
    <definedName name="VAS073_F_Darbosaugossan142NuotekuValymas" localSheetId="1">'Forma 4'!$K$55</definedName>
    <definedName name="VAS073_F_Darbosaugossan142NuotekuValymas">'Forma 4'!$K$55</definedName>
    <definedName name="VAS073_F_Darbosaugossan143NuotekuDumblo" localSheetId="1">'Forma 4'!$L$55</definedName>
    <definedName name="VAS073_F_Darbosaugossan143NuotekuDumblo">'Forma 4'!$L$55</definedName>
    <definedName name="VAS073_F_Darbosaugossan14IsViso" localSheetId="1">'Forma 4'!$I$55</definedName>
    <definedName name="VAS073_F_Darbosaugossan14IsViso">'Forma 4'!$I$55</definedName>
    <definedName name="VAS073_F_Darbosaugossan15PavirsiniuNuoteku" localSheetId="1">'Forma 4'!$M$55</definedName>
    <definedName name="VAS073_F_Darbosaugossan15PavirsiniuNuoteku">'Forma 4'!$M$55</definedName>
    <definedName name="VAS073_F_Darbosaugossan16KitosReguliuojamosios" localSheetId="1">'Forma 4'!$N$55</definedName>
    <definedName name="VAS073_F_Darbosaugossan16KitosReguliuojamosios">'Forma 4'!$N$55</definedName>
    <definedName name="VAS073_F_Darbosaugossan17KitosVeiklos" localSheetId="1">'Forma 4'!$Q$55</definedName>
    <definedName name="VAS073_F_Darbosaugossan17KitosVeiklos">'Forma 4'!$Q$55</definedName>
    <definedName name="VAS073_F_Darbosaugossan1Apskaitosveikla1" localSheetId="1">'Forma 4'!$O$55</definedName>
    <definedName name="VAS073_F_Darbosaugossan1Apskaitosveikla1">'Forma 4'!$O$55</definedName>
    <definedName name="VAS073_F_Darbosaugossan1Kitareguliuoja1" localSheetId="1">'Forma 4'!$P$55</definedName>
    <definedName name="VAS073_F_Darbosaugossan1Kitareguliuoja1">'Forma 4'!$P$55</definedName>
    <definedName name="VAS073_F_Darbosaugossan21IS" localSheetId="1">'Forma 4'!$D$111</definedName>
    <definedName name="VAS073_F_Darbosaugossan21IS">'Forma 4'!$D$111</definedName>
    <definedName name="VAS073_F_Darbosaugossan231GeriamojoVandens" localSheetId="1">'Forma 4'!$F$111</definedName>
    <definedName name="VAS073_F_Darbosaugossan231GeriamojoVandens">'Forma 4'!$F$111</definedName>
    <definedName name="VAS073_F_Darbosaugossan232GeriamojoVandens" localSheetId="1">'Forma 4'!$G$111</definedName>
    <definedName name="VAS073_F_Darbosaugossan232GeriamojoVandens">'Forma 4'!$G$111</definedName>
    <definedName name="VAS073_F_Darbosaugossan233GeriamojoVandens" localSheetId="1">'Forma 4'!$H$111</definedName>
    <definedName name="VAS073_F_Darbosaugossan233GeriamojoVandens">'Forma 4'!$H$111</definedName>
    <definedName name="VAS073_F_Darbosaugossan23IsViso" localSheetId="1">'Forma 4'!$E$111</definedName>
    <definedName name="VAS073_F_Darbosaugossan23IsViso">'Forma 4'!$E$111</definedName>
    <definedName name="VAS073_F_Darbosaugossan241NuotekuSurinkimas" localSheetId="1">'Forma 4'!$J$111</definedName>
    <definedName name="VAS073_F_Darbosaugossan241NuotekuSurinkimas">'Forma 4'!$J$111</definedName>
    <definedName name="VAS073_F_Darbosaugossan242NuotekuValymas" localSheetId="1">'Forma 4'!$K$111</definedName>
    <definedName name="VAS073_F_Darbosaugossan242NuotekuValymas">'Forma 4'!$K$111</definedName>
    <definedName name="VAS073_F_Darbosaugossan243NuotekuDumblo" localSheetId="1">'Forma 4'!$L$111</definedName>
    <definedName name="VAS073_F_Darbosaugossan243NuotekuDumblo">'Forma 4'!$L$111</definedName>
    <definedName name="VAS073_F_Darbosaugossan24IsViso" localSheetId="1">'Forma 4'!$I$111</definedName>
    <definedName name="VAS073_F_Darbosaugossan24IsViso">'Forma 4'!$I$111</definedName>
    <definedName name="VAS073_F_Darbosaugossan25PavirsiniuNuoteku" localSheetId="1">'Forma 4'!$M$111</definedName>
    <definedName name="VAS073_F_Darbosaugossan25PavirsiniuNuoteku">'Forma 4'!$M$111</definedName>
    <definedName name="VAS073_F_Darbosaugossan26KitosReguliuojamosios" localSheetId="1">'Forma 4'!$N$111</definedName>
    <definedName name="VAS073_F_Darbosaugossan26KitosReguliuojamosios">'Forma 4'!$N$111</definedName>
    <definedName name="VAS073_F_Darbosaugossan27KitosVeiklos" localSheetId="1">'Forma 4'!$Q$111</definedName>
    <definedName name="VAS073_F_Darbosaugossan27KitosVeiklos">'Forma 4'!$Q$111</definedName>
    <definedName name="VAS073_F_Darbosaugossan2Apskaitosveikla1" localSheetId="1">'Forma 4'!$O$111</definedName>
    <definedName name="VAS073_F_Darbosaugossan2Apskaitosveikla1">'Forma 4'!$O$111</definedName>
    <definedName name="VAS073_F_Darbosaugossan2Kitareguliuoja1" localSheetId="1">'Forma 4'!$P$111</definedName>
    <definedName name="VAS073_F_Darbosaugossan2Kitareguliuoja1">'Forma 4'!$P$111</definedName>
    <definedName name="VAS073_F_Darbosaugossan31IS" localSheetId="1">'Forma 4'!$D$163</definedName>
    <definedName name="VAS073_F_Darbosaugossan31IS">'Forma 4'!$D$163</definedName>
    <definedName name="VAS073_F_Darbosaugossan331GeriamojoVandens" localSheetId="1">'Forma 4'!$F$163</definedName>
    <definedName name="VAS073_F_Darbosaugossan331GeriamojoVandens">'Forma 4'!$F$163</definedName>
    <definedName name="VAS073_F_Darbosaugossan332GeriamojoVandens" localSheetId="1">'Forma 4'!$G$163</definedName>
    <definedName name="VAS073_F_Darbosaugossan332GeriamojoVandens">'Forma 4'!$G$163</definedName>
    <definedName name="VAS073_F_Darbosaugossan333GeriamojoVandens" localSheetId="1">'Forma 4'!$H$163</definedName>
    <definedName name="VAS073_F_Darbosaugossan333GeriamojoVandens">'Forma 4'!$H$163</definedName>
    <definedName name="VAS073_F_Darbosaugossan33IsViso" localSheetId="1">'Forma 4'!$E$163</definedName>
    <definedName name="VAS073_F_Darbosaugossan33IsViso">'Forma 4'!$E$163</definedName>
    <definedName name="VAS073_F_Darbosaugossan341NuotekuSurinkimas" localSheetId="1">'Forma 4'!$J$163</definedName>
    <definedName name="VAS073_F_Darbosaugossan341NuotekuSurinkimas">'Forma 4'!$J$163</definedName>
    <definedName name="VAS073_F_Darbosaugossan342NuotekuValymas" localSheetId="1">'Forma 4'!$K$163</definedName>
    <definedName name="VAS073_F_Darbosaugossan342NuotekuValymas">'Forma 4'!$K$163</definedName>
    <definedName name="VAS073_F_Darbosaugossan343NuotekuDumblo" localSheetId="1">'Forma 4'!$L$163</definedName>
    <definedName name="VAS073_F_Darbosaugossan343NuotekuDumblo">'Forma 4'!$L$163</definedName>
    <definedName name="VAS073_F_Darbosaugossan34IsViso" localSheetId="1">'Forma 4'!$I$163</definedName>
    <definedName name="VAS073_F_Darbosaugossan34IsViso">'Forma 4'!$I$163</definedName>
    <definedName name="VAS073_F_Darbosaugossan35PavirsiniuNuoteku" localSheetId="1">'Forma 4'!$M$163</definedName>
    <definedName name="VAS073_F_Darbosaugossan35PavirsiniuNuoteku">'Forma 4'!$M$163</definedName>
    <definedName name="VAS073_F_Darbosaugossan36KitosReguliuojamosios" localSheetId="1">'Forma 4'!$N$163</definedName>
    <definedName name="VAS073_F_Darbosaugossan36KitosReguliuojamosios">'Forma 4'!$N$163</definedName>
    <definedName name="VAS073_F_Darbosaugossan37KitosVeiklos" localSheetId="1">'Forma 4'!$Q$163</definedName>
    <definedName name="VAS073_F_Darbosaugossan37KitosVeiklos">'Forma 4'!$Q$163</definedName>
    <definedName name="VAS073_F_Darbosaugossan3Apskaitosveikla1" localSheetId="1">'Forma 4'!$O$163</definedName>
    <definedName name="VAS073_F_Darbosaugossan3Apskaitosveikla1">'Forma 4'!$O$163</definedName>
    <definedName name="VAS073_F_Darbosaugossan3Kitareguliuoja1" localSheetId="1">'Forma 4'!$P$163</definedName>
    <definedName name="VAS073_F_Darbosaugossan3Kitareguliuoja1">'Forma 4'!$P$163</definedName>
    <definedName name="VAS073_F_Darbosaugossan41IS" localSheetId="1">'Forma 4'!$D$208</definedName>
    <definedName name="VAS073_F_Darbosaugossan41IS">'Forma 4'!$D$208</definedName>
    <definedName name="VAS073_F_Darbosaugossan431GeriamojoVandens" localSheetId="1">'Forma 4'!$F$208</definedName>
    <definedName name="VAS073_F_Darbosaugossan431GeriamojoVandens">'Forma 4'!$F$208</definedName>
    <definedName name="VAS073_F_Darbosaugossan432GeriamojoVandens" localSheetId="1">'Forma 4'!$G$208</definedName>
    <definedName name="VAS073_F_Darbosaugossan432GeriamojoVandens">'Forma 4'!$G$208</definedName>
    <definedName name="VAS073_F_Darbosaugossan433GeriamojoVandens" localSheetId="1">'Forma 4'!$H$208</definedName>
    <definedName name="VAS073_F_Darbosaugossan433GeriamojoVandens">'Forma 4'!$H$208</definedName>
    <definedName name="VAS073_F_Darbosaugossan43IsViso" localSheetId="1">'Forma 4'!$E$208</definedName>
    <definedName name="VAS073_F_Darbosaugossan43IsViso">'Forma 4'!$E$208</definedName>
    <definedName name="VAS073_F_Darbosaugossan441NuotekuSurinkimas" localSheetId="1">'Forma 4'!$J$208</definedName>
    <definedName name="VAS073_F_Darbosaugossan441NuotekuSurinkimas">'Forma 4'!$J$208</definedName>
    <definedName name="VAS073_F_Darbosaugossan442NuotekuValymas" localSheetId="1">'Forma 4'!$K$208</definedName>
    <definedName name="VAS073_F_Darbosaugossan442NuotekuValymas">'Forma 4'!$K$208</definedName>
    <definedName name="VAS073_F_Darbosaugossan443NuotekuDumblo" localSheetId="1">'Forma 4'!$L$208</definedName>
    <definedName name="VAS073_F_Darbosaugossan443NuotekuDumblo">'Forma 4'!$L$208</definedName>
    <definedName name="VAS073_F_Darbosaugossan44IsViso" localSheetId="1">'Forma 4'!$I$208</definedName>
    <definedName name="VAS073_F_Darbosaugossan44IsViso">'Forma 4'!$I$208</definedName>
    <definedName name="VAS073_F_Darbosaugossan45PavirsiniuNuoteku" localSheetId="1">'Forma 4'!$M$208</definedName>
    <definedName name="VAS073_F_Darbosaugossan45PavirsiniuNuoteku">'Forma 4'!$M$208</definedName>
    <definedName name="VAS073_F_Darbosaugossan46KitosReguliuojamosios" localSheetId="1">'Forma 4'!$N$208</definedName>
    <definedName name="VAS073_F_Darbosaugossan46KitosReguliuojamosios">'Forma 4'!$N$208</definedName>
    <definedName name="VAS073_F_Darbosaugossan47KitosVeiklos" localSheetId="1">'Forma 4'!$Q$208</definedName>
    <definedName name="VAS073_F_Darbosaugossan47KitosVeiklos">'Forma 4'!$Q$208</definedName>
    <definedName name="VAS073_F_Darbosaugossan4Apskaitosveikla1" localSheetId="1">'Forma 4'!$O$208</definedName>
    <definedName name="VAS073_F_Darbosaugossan4Apskaitosveikla1">'Forma 4'!$O$208</definedName>
    <definedName name="VAS073_F_Darbosaugossan4Kitareguliuoja1" localSheetId="1">'Forma 4'!$P$208</definedName>
    <definedName name="VAS073_F_Darbosaugossan4Kitareguliuoja1">'Forma 4'!$P$208</definedName>
    <definedName name="VAS073_F_Darbouzmokesci11IS" localSheetId="1">'Forma 4'!$D$21</definedName>
    <definedName name="VAS073_F_Darbouzmokesci11IS">'Forma 4'!$D$21</definedName>
    <definedName name="VAS073_F_Darbouzmokesci131GeriamojoVandens" localSheetId="1">'Forma 4'!$F$21</definedName>
    <definedName name="VAS073_F_Darbouzmokesci131GeriamojoVandens">'Forma 4'!$F$21</definedName>
    <definedName name="VAS073_F_Darbouzmokesci132GeriamojoVandens" localSheetId="1">'Forma 4'!$G$21</definedName>
    <definedName name="VAS073_F_Darbouzmokesci132GeriamojoVandens">'Forma 4'!$G$21</definedName>
    <definedName name="VAS073_F_Darbouzmokesci133GeriamojoVandens" localSheetId="1">'Forma 4'!$H$21</definedName>
    <definedName name="VAS073_F_Darbouzmokesci133GeriamojoVandens">'Forma 4'!$H$21</definedName>
    <definedName name="VAS073_F_Darbouzmokesci13IsViso" localSheetId="1">'Forma 4'!$E$21</definedName>
    <definedName name="VAS073_F_Darbouzmokesci13IsViso">'Forma 4'!$E$21</definedName>
    <definedName name="VAS073_F_Darbouzmokesci141NuotekuSurinkimas" localSheetId="1">'Forma 4'!$J$21</definedName>
    <definedName name="VAS073_F_Darbouzmokesci141NuotekuSurinkimas">'Forma 4'!$J$21</definedName>
    <definedName name="VAS073_F_Darbouzmokesci142NuotekuValymas" localSheetId="1">'Forma 4'!$K$21</definedName>
    <definedName name="VAS073_F_Darbouzmokesci142NuotekuValymas">'Forma 4'!$K$21</definedName>
    <definedName name="VAS073_F_Darbouzmokesci143NuotekuDumblo" localSheetId="1">'Forma 4'!$L$21</definedName>
    <definedName name="VAS073_F_Darbouzmokesci143NuotekuDumblo">'Forma 4'!$L$21</definedName>
    <definedName name="VAS073_F_Darbouzmokesci14IsViso" localSheetId="1">'Forma 4'!$I$21</definedName>
    <definedName name="VAS073_F_Darbouzmokesci14IsViso">'Forma 4'!$I$21</definedName>
    <definedName name="VAS073_F_Darbouzmokesci15PavirsiniuNuoteku" localSheetId="1">'Forma 4'!$M$21</definedName>
    <definedName name="VAS073_F_Darbouzmokesci15PavirsiniuNuoteku">'Forma 4'!$M$21</definedName>
    <definedName name="VAS073_F_Darbouzmokesci16KitosReguliuojamosios" localSheetId="1">'Forma 4'!$N$21</definedName>
    <definedName name="VAS073_F_Darbouzmokesci16KitosReguliuojamosios">'Forma 4'!$N$21</definedName>
    <definedName name="VAS073_F_Darbouzmokesci17KitosVeiklos" localSheetId="1">'Forma 4'!$Q$21</definedName>
    <definedName name="VAS073_F_Darbouzmokesci17KitosVeiklos">'Forma 4'!$Q$21</definedName>
    <definedName name="VAS073_F_Darbouzmokesci1Apskaitosveikla1" localSheetId="1">'Forma 4'!$O$21</definedName>
    <definedName name="VAS073_F_Darbouzmokesci1Apskaitosveikla1">'Forma 4'!$O$21</definedName>
    <definedName name="VAS073_F_Darbouzmokesci1Kitareguliuoja1" localSheetId="1">'Forma 4'!$P$21</definedName>
    <definedName name="VAS073_F_Darbouzmokesci1Kitareguliuoja1">'Forma 4'!$P$21</definedName>
    <definedName name="VAS073_F_Darbouzmokesci21IS" localSheetId="1">'Forma 4'!$D$53</definedName>
    <definedName name="VAS073_F_Darbouzmokesci21IS">'Forma 4'!$D$53</definedName>
    <definedName name="VAS073_F_Darbouzmokesci231GeriamojoVandens" localSheetId="1">'Forma 4'!$F$53</definedName>
    <definedName name="VAS073_F_Darbouzmokesci231GeriamojoVandens">'Forma 4'!$F$53</definedName>
    <definedName name="VAS073_F_Darbouzmokesci232GeriamojoVandens" localSheetId="1">'Forma 4'!$G$53</definedName>
    <definedName name="VAS073_F_Darbouzmokesci232GeriamojoVandens">'Forma 4'!$G$53</definedName>
    <definedName name="VAS073_F_Darbouzmokesci233GeriamojoVandens" localSheetId="1">'Forma 4'!$H$53</definedName>
    <definedName name="VAS073_F_Darbouzmokesci233GeriamojoVandens">'Forma 4'!$H$53</definedName>
    <definedName name="VAS073_F_Darbouzmokesci23IsViso" localSheetId="1">'Forma 4'!$E$53</definedName>
    <definedName name="VAS073_F_Darbouzmokesci23IsViso">'Forma 4'!$E$53</definedName>
    <definedName name="VAS073_F_Darbouzmokesci241NuotekuSurinkimas" localSheetId="1">'Forma 4'!$J$53</definedName>
    <definedName name="VAS073_F_Darbouzmokesci241NuotekuSurinkimas">'Forma 4'!$J$53</definedName>
    <definedName name="VAS073_F_Darbouzmokesci242NuotekuValymas" localSheetId="1">'Forma 4'!$K$53</definedName>
    <definedName name="VAS073_F_Darbouzmokesci242NuotekuValymas">'Forma 4'!$K$53</definedName>
    <definedName name="VAS073_F_Darbouzmokesci243NuotekuDumblo" localSheetId="1">'Forma 4'!$L$53</definedName>
    <definedName name="VAS073_F_Darbouzmokesci243NuotekuDumblo">'Forma 4'!$L$53</definedName>
    <definedName name="VAS073_F_Darbouzmokesci24IsViso" localSheetId="1">'Forma 4'!$I$53</definedName>
    <definedName name="VAS073_F_Darbouzmokesci24IsViso">'Forma 4'!$I$53</definedName>
    <definedName name="VAS073_F_Darbouzmokesci25PavirsiniuNuoteku" localSheetId="1">'Forma 4'!$M$53</definedName>
    <definedName name="VAS073_F_Darbouzmokesci25PavirsiniuNuoteku">'Forma 4'!$M$53</definedName>
    <definedName name="VAS073_F_Darbouzmokesci26KitosReguliuojamosios" localSheetId="1">'Forma 4'!$N$53</definedName>
    <definedName name="VAS073_F_Darbouzmokesci26KitosReguliuojamosios">'Forma 4'!$N$53</definedName>
    <definedName name="VAS073_F_Darbouzmokesci27KitosVeiklos" localSheetId="1">'Forma 4'!$Q$53</definedName>
    <definedName name="VAS073_F_Darbouzmokesci27KitosVeiklos">'Forma 4'!$Q$53</definedName>
    <definedName name="VAS073_F_Darbouzmokesci2Apskaitosveikla1" localSheetId="1">'Forma 4'!$O$53</definedName>
    <definedName name="VAS073_F_Darbouzmokesci2Apskaitosveikla1">'Forma 4'!$O$53</definedName>
    <definedName name="VAS073_F_Darbouzmokesci2Kitareguliuoja1" localSheetId="1">'Forma 4'!$P$53</definedName>
    <definedName name="VAS073_F_Darbouzmokesci2Kitareguliuoja1">'Forma 4'!$P$53</definedName>
    <definedName name="VAS073_F_Darbouzmokesci31IS" localSheetId="1">'Forma 4'!$D$109</definedName>
    <definedName name="VAS073_F_Darbouzmokesci31IS">'Forma 4'!$D$109</definedName>
    <definedName name="VAS073_F_Darbouzmokesci331GeriamojoVandens" localSheetId="1">'Forma 4'!$F$109</definedName>
    <definedName name="VAS073_F_Darbouzmokesci331GeriamojoVandens">'Forma 4'!$F$109</definedName>
    <definedName name="VAS073_F_Darbouzmokesci332GeriamojoVandens" localSheetId="1">'Forma 4'!$G$109</definedName>
    <definedName name="VAS073_F_Darbouzmokesci332GeriamojoVandens">'Forma 4'!$G$109</definedName>
    <definedName name="VAS073_F_Darbouzmokesci333GeriamojoVandens" localSheetId="1">'Forma 4'!$H$109</definedName>
    <definedName name="VAS073_F_Darbouzmokesci333GeriamojoVandens">'Forma 4'!$H$109</definedName>
    <definedName name="VAS073_F_Darbouzmokesci33IsViso" localSheetId="1">'Forma 4'!$E$109</definedName>
    <definedName name="VAS073_F_Darbouzmokesci33IsViso">'Forma 4'!$E$109</definedName>
    <definedName name="VAS073_F_Darbouzmokesci341NuotekuSurinkimas" localSheetId="1">'Forma 4'!$J$109</definedName>
    <definedName name="VAS073_F_Darbouzmokesci341NuotekuSurinkimas">'Forma 4'!$J$109</definedName>
    <definedName name="VAS073_F_Darbouzmokesci342NuotekuValymas" localSheetId="1">'Forma 4'!$K$109</definedName>
    <definedName name="VAS073_F_Darbouzmokesci342NuotekuValymas">'Forma 4'!$K$109</definedName>
    <definedName name="VAS073_F_Darbouzmokesci343NuotekuDumblo" localSheetId="1">'Forma 4'!$L$109</definedName>
    <definedName name="VAS073_F_Darbouzmokesci343NuotekuDumblo">'Forma 4'!$L$109</definedName>
    <definedName name="VAS073_F_Darbouzmokesci34IsViso" localSheetId="1">'Forma 4'!$I$109</definedName>
    <definedName name="VAS073_F_Darbouzmokesci34IsViso">'Forma 4'!$I$109</definedName>
    <definedName name="VAS073_F_Darbouzmokesci35PavirsiniuNuoteku" localSheetId="1">'Forma 4'!$M$109</definedName>
    <definedName name="VAS073_F_Darbouzmokesci35PavirsiniuNuoteku">'Forma 4'!$M$109</definedName>
    <definedName name="VAS073_F_Darbouzmokesci36KitosReguliuojamosios" localSheetId="1">'Forma 4'!$N$109</definedName>
    <definedName name="VAS073_F_Darbouzmokesci36KitosReguliuojamosios">'Forma 4'!$N$109</definedName>
    <definedName name="VAS073_F_Darbouzmokesci37KitosVeiklos" localSheetId="1">'Forma 4'!$Q$109</definedName>
    <definedName name="VAS073_F_Darbouzmokesci37KitosVeiklos">'Forma 4'!$Q$109</definedName>
    <definedName name="VAS073_F_Darbouzmokesci3Apskaitosveikla1" localSheetId="1">'Forma 4'!$O$109</definedName>
    <definedName name="VAS073_F_Darbouzmokesci3Apskaitosveikla1">'Forma 4'!$O$109</definedName>
    <definedName name="VAS073_F_Darbouzmokesci3Kitareguliuoja1" localSheetId="1">'Forma 4'!$P$109</definedName>
    <definedName name="VAS073_F_Darbouzmokesci3Kitareguliuoja1">'Forma 4'!$P$109</definedName>
    <definedName name="VAS073_F_Darbouzmokesci41IS" localSheetId="1">'Forma 4'!$D$161</definedName>
    <definedName name="VAS073_F_Darbouzmokesci41IS">'Forma 4'!$D$161</definedName>
    <definedName name="VAS073_F_Darbouzmokesci431GeriamojoVandens" localSheetId="1">'Forma 4'!$F$161</definedName>
    <definedName name="VAS073_F_Darbouzmokesci431GeriamojoVandens">'Forma 4'!$F$161</definedName>
    <definedName name="VAS073_F_Darbouzmokesci432GeriamojoVandens" localSheetId="1">'Forma 4'!$G$161</definedName>
    <definedName name="VAS073_F_Darbouzmokesci432GeriamojoVandens">'Forma 4'!$G$161</definedName>
    <definedName name="VAS073_F_Darbouzmokesci433GeriamojoVandens" localSheetId="1">'Forma 4'!$H$161</definedName>
    <definedName name="VAS073_F_Darbouzmokesci433GeriamojoVandens">'Forma 4'!$H$161</definedName>
    <definedName name="VAS073_F_Darbouzmokesci43IsViso" localSheetId="1">'Forma 4'!$E$161</definedName>
    <definedName name="VAS073_F_Darbouzmokesci43IsViso">'Forma 4'!$E$161</definedName>
    <definedName name="VAS073_F_Darbouzmokesci441NuotekuSurinkimas" localSheetId="1">'Forma 4'!$J$161</definedName>
    <definedName name="VAS073_F_Darbouzmokesci441NuotekuSurinkimas">'Forma 4'!$J$161</definedName>
    <definedName name="VAS073_F_Darbouzmokesci442NuotekuValymas" localSheetId="1">'Forma 4'!$K$161</definedName>
    <definedName name="VAS073_F_Darbouzmokesci442NuotekuValymas">'Forma 4'!$K$161</definedName>
    <definedName name="VAS073_F_Darbouzmokesci443NuotekuDumblo" localSheetId="1">'Forma 4'!$L$161</definedName>
    <definedName name="VAS073_F_Darbouzmokesci443NuotekuDumblo">'Forma 4'!$L$161</definedName>
    <definedName name="VAS073_F_Darbouzmokesci44IsViso" localSheetId="1">'Forma 4'!$I$161</definedName>
    <definedName name="VAS073_F_Darbouzmokesci44IsViso">'Forma 4'!$I$161</definedName>
    <definedName name="VAS073_F_Darbouzmokesci45PavirsiniuNuoteku" localSheetId="1">'Forma 4'!$M$161</definedName>
    <definedName name="VAS073_F_Darbouzmokesci45PavirsiniuNuoteku">'Forma 4'!$M$161</definedName>
    <definedName name="VAS073_F_Darbouzmokesci46KitosReguliuojamosios" localSheetId="1">'Forma 4'!$N$161</definedName>
    <definedName name="VAS073_F_Darbouzmokesci46KitosReguliuojamosios">'Forma 4'!$N$161</definedName>
    <definedName name="VAS073_F_Darbouzmokesci47KitosVeiklos" localSheetId="1">'Forma 4'!$Q$161</definedName>
    <definedName name="VAS073_F_Darbouzmokesci47KitosVeiklos">'Forma 4'!$Q$161</definedName>
    <definedName name="VAS073_F_Darbouzmokesci4Apskaitosveikla1" localSheetId="1">'Forma 4'!$O$161</definedName>
    <definedName name="VAS073_F_Darbouzmokesci4Apskaitosveikla1">'Forma 4'!$O$161</definedName>
    <definedName name="VAS073_F_Darbouzmokesci4Kitareguliuoja1" localSheetId="1">'Forma 4'!$P$161</definedName>
    <definedName name="VAS073_F_Darbouzmokesci4Kitareguliuoja1">'Forma 4'!$P$161</definedName>
    <definedName name="VAS073_F_Darbouzmokesci51IS" localSheetId="1">'Forma 4'!$D$206</definedName>
    <definedName name="VAS073_F_Darbouzmokesci51IS">'Forma 4'!$D$206</definedName>
    <definedName name="VAS073_F_Darbouzmokesci531GeriamojoVandens" localSheetId="1">'Forma 4'!$F$206</definedName>
    <definedName name="VAS073_F_Darbouzmokesci531GeriamojoVandens">'Forma 4'!$F$206</definedName>
    <definedName name="VAS073_F_Darbouzmokesci532GeriamojoVandens" localSheetId="1">'Forma 4'!$G$206</definedName>
    <definedName name="VAS073_F_Darbouzmokesci532GeriamojoVandens">'Forma 4'!$G$206</definedName>
    <definedName name="VAS073_F_Darbouzmokesci533GeriamojoVandens" localSheetId="1">'Forma 4'!$H$206</definedName>
    <definedName name="VAS073_F_Darbouzmokesci533GeriamojoVandens">'Forma 4'!$H$206</definedName>
    <definedName name="VAS073_F_Darbouzmokesci53IsViso" localSheetId="1">'Forma 4'!$E$206</definedName>
    <definedName name="VAS073_F_Darbouzmokesci53IsViso">'Forma 4'!$E$206</definedName>
    <definedName name="VAS073_F_Darbouzmokesci541NuotekuSurinkimas" localSheetId="1">'Forma 4'!$J$206</definedName>
    <definedName name="VAS073_F_Darbouzmokesci541NuotekuSurinkimas">'Forma 4'!$J$206</definedName>
    <definedName name="VAS073_F_Darbouzmokesci542NuotekuValymas" localSheetId="1">'Forma 4'!$K$206</definedName>
    <definedName name="VAS073_F_Darbouzmokesci542NuotekuValymas">'Forma 4'!$K$206</definedName>
    <definedName name="VAS073_F_Darbouzmokesci543NuotekuDumblo" localSheetId="1">'Forma 4'!$L$206</definedName>
    <definedName name="VAS073_F_Darbouzmokesci543NuotekuDumblo">'Forma 4'!$L$206</definedName>
    <definedName name="VAS073_F_Darbouzmokesci54IsViso" localSheetId="1">'Forma 4'!$I$206</definedName>
    <definedName name="VAS073_F_Darbouzmokesci54IsViso">'Forma 4'!$I$206</definedName>
    <definedName name="VAS073_F_Darbouzmokesci55PavirsiniuNuoteku" localSheetId="1">'Forma 4'!$M$206</definedName>
    <definedName name="VAS073_F_Darbouzmokesci55PavirsiniuNuoteku">'Forma 4'!$M$206</definedName>
    <definedName name="VAS073_F_Darbouzmokesci56KitosReguliuojamosios" localSheetId="1">'Forma 4'!$N$206</definedName>
    <definedName name="VAS073_F_Darbouzmokesci56KitosReguliuojamosios">'Forma 4'!$N$206</definedName>
    <definedName name="VAS073_F_Darbouzmokesci57KitosVeiklos" localSheetId="1">'Forma 4'!$Q$206</definedName>
    <definedName name="VAS073_F_Darbouzmokesci57KitosVeiklos">'Forma 4'!$Q$206</definedName>
    <definedName name="VAS073_F_Darbouzmokesci5Apskaitosveikla1" localSheetId="1">'Forma 4'!$O$206</definedName>
    <definedName name="VAS073_F_Darbouzmokesci5Apskaitosveikla1">'Forma 4'!$O$206</definedName>
    <definedName name="VAS073_F_Darbouzmokesci5Kitareguliuoja1" localSheetId="1">'Forma 4'!$P$206</definedName>
    <definedName name="VAS073_F_Darbouzmokesci5Kitareguliuoja1">'Forma 4'!$P$206</definedName>
    <definedName name="VAS073_F_Draudimosanaud11IS" localSheetId="1">'Forma 4'!$D$86</definedName>
    <definedName name="VAS073_F_Draudimosanaud11IS">'Forma 4'!$D$86</definedName>
    <definedName name="VAS073_F_Draudimosanaud131GeriamojoVandens" localSheetId="1">'Forma 4'!$F$86</definedName>
    <definedName name="VAS073_F_Draudimosanaud131GeriamojoVandens">'Forma 4'!$F$86</definedName>
    <definedName name="VAS073_F_Draudimosanaud132GeriamojoVandens" localSheetId="1">'Forma 4'!$G$86</definedName>
    <definedName name="VAS073_F_Draudimosanaud132GeriamojoVandens">'Forma 4'!$G$86</definedName>
    <definedName name="VAS073_F_Draudimosanaud133GeriamojoVandens" localSheetId="1">'Forma 4'!$H$86</definedName>
    <definedName name="VAS073_F_Draudimosanaud133GeriamojoVandens">'Forma 4'!$H$86</definedName>
    <definedName name="VAS073_F_Draudimosanaud13IsViso" localSheetId="1">'Forma 4'!$E$86</definedName>
    <definedName name="VAS073_F_Draudimosanaud13IsViso">'Forma 4'!$E$86</definedName>
    <definedName name="VAS073_F_Draudimosanaud141NuotekuSurinkimas" localSheetId="1">'Forma 4'!$J$86</definedName>
    <definedName name="VAS073_F_Draudimosanaud141NuotekuSurinkimas">'Forma 4'!$J$86</definedName>
    <definedName name="VAS073_F_Draudimosanaud142NuotekuValymas" localSheetId="1">'Forma 4'!$K$86</definedName>
    <definedName name="VAS073_F_Draudimosanaud142NuotekuValymas">'Forma 4'!$K$86</definedName>
    <definedName name="VAS073_F_Draudimosanaud143NuotekuDumblo" localSheetId="1">'Forma 4'!$L$86</definedName>
    <definedName name="VAS073_F_Draudimosanaud143NuotekuDumblo">'Forma 4'!$L$86</definedName>
    <definedName name="VAS073_F_Draudimosanaud14IsViso" localSheetId="1">'Forma 4'!$I$86</definedName>
    <definedName name="VAS073_F_Draudimosanaud14IsViso">'Forma 4'!$I$86</definedName>
    <definedName name="VAS073_F_Draudimosanaud15PavirsiniuNuoteku" localSheetId="1">'Forma 4'!$M$86</definedName>
    <definedName name="VAS073_F_Draudimosanaud15PavirsiniuNuoteku">'Forma 4'!$M$86</definedName>
    <definedName name="VAS073_F_Draudimosanaud16KitosReguliuojamosios" localSheetId="1">'Forma 4'!$N$86</definedName>
    <definedName name="VAS073_F_Draudimosanaud16KitosReguliuojamosios">'Forma 4'!$N$86</definedName>
    <definedName name="VAS073_F_Draudimosanaud17KitosVeiklos" localSheetId="1">'Forma 4'!$Q$86</definedName>
    <definedName name="VAS073_F_Draudimosanaud17KitosVeiklos">'Forma 4'!$Q$86</definedName>
    <definedName name="VAS073_F_Draudimosanaud1Apskaitosveikla1" localSheetId="1">'Forma 4'!$O$86</definedName>
    <definedName name="VAS073_F_Draudimosanaud1Apskaitosveikla1">'Forma 4'!$O$86</definedName>
    <definedName name="VAS073_F_Draudimosanaud1Kitareguliuoja1" localSheetId="1">'Forma 4'!$P$86</definedName>
    <definedName name="VAS073_F_Draudimosanaud1Kitareguliuoja1">'Forma 4'!$P$86</definedName>
    <definedName name="VAS073_F_Draudimosanaud21IS" localSheetId="1">'Forma 4'!$D$139</definedName>
    <definedName name="VAS073_F_Draudimosanaud21IS">'Forma 4'!$D$139</definedName>
    <definedName name="VAS073_F_Draudimosanaud231GeriamojoVandens" localSheetId="1">'Forma 4'!$F$139</definedName>
    <definedName name="VAS073_F_Draudimosanaud231GeriamojoVandens">'Forma 4'!$F$139</definedName>
    <definedName name="VAS073_F_Draudimosanaud232GeriamojoVandens" localSheetId="1">'Forma 4'!$G$139</definedName>
    <definedName name="VAS073_F_Draudimosanaud232GeriamojoVandens">'Forma 4'!$G$139</definedName>
    <definedName name="VAS073_F_Draudimosanaud233GeriamojoVandens" localSheetId="1">'Forma 4'!$H$139</definedName>
    <definedName name="VAS073_F_Draudimosanaud233GeriamojoVandens">'Forma 4'!$H$139</definedName>
    <definedName name="VAS073_F_Draudimosanaud23IsViso" localSheetId="1">'Forma 4'!$E$139</definedName>
    <definedName name="VAS073_F_Draudimosanaud23IsViso">'Forma 4'!$E$139</definedName>
    <definedName name="VAS073_F_Draudimosanaud241NuotekuSurinkimas" localSheetId="1">'Forma 4'!$J$139</definedName>
    <definedName name="VAS073_F_Draudimosanaud241NuotekuSurinkimas">'Forma 4'!$J$139</definedName>
    <definedName name="VAS073_F_Draudimosanaud242NuotekuValymas" localSheetId="1">'Forma 4'!$K$139</definedName>
    <definedName name="VAS073_F_Draudimosanaud242NuotekuValymas">'Forma 4'!$K$139</definedName>
    <definedName name="VAS073_F_Draudimosanaud243NuotekuDumblo" localSheetId="1">'Forma 4'!$L$139</definedName>
    <definedName name="VAS073_F_Draudimosanaud243NuotekuDumblo">'Forma 4'!$L$139</definedName>
    <definedName name="VAS073_F_Draudimosanaud24IsViso" localSheetId="1">'Forma 4'!$I$139</definedName>
    <definedName name="VAS073_F_Draudimosanaud24IsViso">'Forma 4'!$I$139</definedName>
    <definedName name="VAS073_F_Draudimosanaud25PavirsiniuNuoteku" localSheetId="1">'Forma 4'!$M$139</definedName>
    <definedName name="VAS073_F_Draudimosanaud25PavirsiniuNuoteku">'Forma 4'!$M$139</definedName>
    <definedName name="VAS073_F_Draudimosanaud26KitosReguliuojamosios" localSheetId="1">'Forma 4'!$N$139</definedName>
    <definedName name="VAS073_F_Draudimosanaud26KitosReguliuojamosios">'Forma 4'!$N$139</definedName>
    <definedName name="VAS073_F_Draudimosanaud27KitosVeiklos" localSheetId="1">'Forma 4'!$Q$139</definedName>
    <definedName name="VAS073_F_Draudimosanaud27KitosVeiklos">'Forma 4'!$Q$139</definedName>
    <definedName name="VAS073_F_Draudimosanaud2Apskaitosveikla1" localSheetId="1">'Forma 4'!$O$139</definedName>
    <definedName name="VAS073_F_Draudimosanaud2Apskaitosveikla1">'Forma 4'!$O$139</definedName>
    <definedName name="VAS073_F_Draudimosanaud2Kitareguliuoja1" localSheetId="1">'Forma 4'!$P$139</definedName>
    <definedName name="VAS073_F_Draudimosanaud2Kitareguliuoja1">'Forma 4'!$P$139</definedName>
    <definedName name="VAS073_F_Draudimosanaud31IS" localSheetId="1">'Forma 4'!$D$237</definedName>
    <definedName name="VAS073_F_Draudimosanaud31IS">'Forma 4'!$D$237</definedName>
    <definedName name="VAS073_F_Draudimosanaud331GeriamojoVandens" localSheetId="1">'Forma 4'!$F$237</definedName>
    <definedName name="VAS073_F_Draudimosanaud331GeriamojoVandens">'Forma 4'!$F$237</definedName>
    <definedName name="VAS073_F_Draudimosanaud332GeriamojoVandens" localSheetId="1">'Forma 4'!$G$237</definedName>
    <definedName name="VAS073_F_Draudimosanaud332GeriamojoVandens">'Forma 4'!$G$237</definedName>
    <definedName name="VAS073_F_Draudimosanaud333GeriamojoVandens" localSheetId="1">'Forma 4'!$H$237</definedName>
    <definedName name="VAS073_F_Draudimosanaud333GeriamojoVandens">'Forma 4'!$H$237</definedName>
    <definedName name="VAS073_F_Draudimosanaud33IsViso" localSheetId="1">'Forma 4'!$E$237</definedName>
    <definedName name="VAS073_F_Draudimosanaud33IsViso">'Forma 4'!$E$237</definedName>
    <definedName name="VAS073_F_Draudimosanaud341NuotekuSurinkimas" localSheetId="1">'Forma 4'!$J$237</definedName>
    <definedName name="VAS073_F_Draudimosanaud341NuotekuSurinkimas">'Forma 4'!$J$237</definedName>
    <definedName name="VAS073_F_Draudimosanaud342NuotekuValymas" localSheetId="1">'Forma 4'!$K$237</definedName>
    <definedName name="VAS073_F_Draudimosanaud342NuotekuValymas">'Forma 4'!$K$237</definedName>
    <definedName name="VAS073_F_Draudimosanaud343NuotekuDumblo" localSheetId="1">'Forma 4'!$L$237</definedName>
    <definedName name="VAS073_F_Draudimosanaud343NuotekuDumblo">'Forma 4'!$L$237</definedName>
    <definedName name="VAS073_F_Draudimosanaud34IsViso" localSheetId="1">'Forma 4'!$I$237</definedName>
    <definedName name="VAS073_F_Draudimosanaud34IsViso">'Forma 4'!$I$237</definedName>
    <definedName name="VAS073_F_Draudimosanaud35PavirsiniuNuoteku" localSheetId="1">'Forma 4'!$M$237</definedName>
    <definedName name="VAS073_F_Draudimosanaud35PavirsiniuNuoteku">'Forma 4'!$M$237</definedName>
    <definedName name="VAS073_F_Draudimosanaud36KitosReguliuojamosios" localSheetId="1">'Forma 4'!$N$237</definedName>
    <definedName name="VAS073_F_Draudimosanaud36KitosReguliuojamosios">'Forma 4'!$N$237</definedName>
    <definedName name="VAS073_F_Draudimosanaud37KitosVeiklos" localSheetId="1">'Forma 4'!$Q$237</definedName>
    <definedName name="VAS073_F_Draudimosanaud37KitosVeiklos">'Forma 4'!$Q$237</definedName>
    <definedName name="VAS073_F_Draudimosanaud3Apskaitosveikla1" localSheetId="1">'Forma 4'!$O$237</definedName>
    <definedName name="VAS073_F_Draudimosanaud3Apskaitosveikla1">'Forma 4'!$O$237</definedName>
    <definedName name="VAS073_F_Draudimosanaud3Kitareguliuoja1" localSheetId="1">'Forma 4'!$P$237</definedName>
    <definedName name="VAS073_F_Draudimosanaud3Kitareguliuoja1">'Forma 4'!$P$237</definedName>
    <definedName name="VAS073_F_Dumblotvarkymo11IS" localSheetId="1">'Forma 4'!$D$33</definedName>
    <definedName name="VAS073_F_Dumblotvarkymo11IS">'Forma 4'!$D$33</definedName>
    <definedName name="VAS073_F_Dumblotvarkymo131GeriamojoVandens" localSheetId="1">'Forma 4'!$F$33</definedName>
    <definedName name="VAS073_F_Dumblotvarkymo131GeriamojoVandens">'Forma 4'!$F$33</definedName>
    <definedName name="VAS073_F_Dumblotvarkymo132GeriamojoVandens" localSheetId="1">'Forma 4'!$G$33</definedName>
    <definedName name="VAS073_F_Dumblotvarkymo132GeriamojoVandens">'Forma 4'!$G$33</definedName>
    <definedName name="VAS073_F_Dumblotvarkymo133GeriamojoVandens" localSheetId="1">'Forma 4'!$H$33</definedName>
    <definedName name="VAS073_F_Dumblotvarkymo133GeriamojoVandens">'Forma 4'!$H$33</definedName>
    <definedName name="VAS073_F_Dumblotvarkymo13IsViso" localSheetId="1">'Forma 4'!$E$33</definedName>
    <definedName name="VAS073_F_Dumblotvarkymo13IsViso">'Forma 4'!$E$33</definedName>
    <definedName name="VAS073_F_Dumblotvarkymo141NuotekuSurinkimas" localSheetId="1">'Forma 4'!$J$33</definedName>
    <definedName name="VAS073_F_Dumblotvarkymo141NuotekuSurinkimas">'Forma 4'!$J$33</definedName>
    <definedName name="VAS073_F_Dumblotvarkymo142NuotekuValymas" localSheetId="1">'Forma 4'!$K$33</definedName>
    <definedName name="VAS073_F_Dumblotvarkymo142NuotekuValymas">'Forma 4'!$K$33</definedName>
    <definedName name="VAS073_F_Dumblotvarkymo143NuotekuDumblo" localSheetId="1">'Forma 4'!$L$33</definedName>
    <definedName name="VAS073_F_Dumblotvarkymo143NuotekuDumblo">'Forma 4'!$L$33</definedName>
    <definedName name="VAS073_F_Dumblotvarkymo14IsViso" localSheetId="1">'Forma 4'!$I$33</definedName>
    <definedName name="VAS073_F_Dumblotvarkymo14IsViso">'Forma 4'!$I$33</definedName>
    <definedName name="VAS073_F_Dumblotvarkymo15PavirsiniuNuoteku" localSheetId="1">'Forma 4'!$M$33</definedName>
    <definedName name="VAS073_F_Dumblotvarkymo15PavirsiniuNuoteku">'Forma 4'!$M$33</definedName>
    <definedName name="VAS073_F_Dumblotvarkymo16KitosReguliuojamosios" localSheetId="1">'Forma 4'!$N$33</definedName>
    <definedName name="VAS073_F_Dumblotvarkymo16KitosReguliuojamosios">'Forma 4'!$N$33</definedName>
    <definedName name="VAS073_F_Dumblotvarkymo17KitosVeiklos" localSheetId="1">'Forma 4'!$Q$33</definedName>
    <definedName name="VAS073_F_Dumblotvarkymo17KitosVeiklos">'Forma 4'!$Q$33</definedName>
    <definedName name="VAS073_F_Dumblotvarkymo1Apskaitosveikla1" localSheetId="1">'Forma 4'!$O$33</definedName>
    <definedName name="VAS073_F_Dumblotvarkymo1Apskaitosveikla1">'Forma 4'!$O$33</definedName>
    <definedName name="VAS073_F_Dumblotvarkymo1Kitareguliuoja1" localSheetId="1">'Forma 4'!$P$33</definedName>
    <definedName name="VAS073_F_Dumblotvarkymo1Kitareguliuoja1">'Forma 4'!$P$33</definedName>
    <definedName name="VAS073_F_Einamojoremont11IS" localSheetId="1">'Forma 4'!$D$16</definedName>
    <definedName name="VAS073_F_Einamojoremont11IS">'Forma 4'!$D$16</definedName>
    <definedName name="VAS073_F_Einamojoremont131GeriamojoVandens" localSheetId="1">'Forma 4'!$F$16</definedName>
    <definedName name="VAS073_F_Einamojoremont131GeriamojoVandens">'Forma 4'!$F$16</definedName>
    <definedName name="VAS073_F_Einamojoremont132GeriamojoVandens" localSheetId="1">'Forma 4'!$G$16</definedName>
    <definedName name="VAS073_F_Einamojoremont132GeriamojoVandens">'Forma 4'!$G$16</definedName>
    <definedName name="VAS073_F_Einamojoremont133GeriamojoVandens" localSheetId="1">'Forma 4'!$H$16</definedName>
    <definedName name="VAS073_F_Einamojoremont133GeriamojoVandens">'Forma 4'!$H$16</definedName>
    <definedName name="VAS073_F_Einamojoremont13IsViso" localSheetId="1">'Forma 4'!$E$16</definedName>
    <definedName name="VAS073_F_Einamojoremont13IsViso">'Forma 4'!$E$16</definedName>
    <definedName name="VAS073_F_Einamojoremont141NuotekuSurinkimas" localSheetId="1">'Forma 4'!$J$16</definedName>
    <definedName name="VAS073_F_Einamojoremont141NuotekuSurinkimas">'Forma 4'!$J$16</definedName>
    <definedName name="VAS073_F_Einamojoremont142NuotekuValymas" localSheetId="1">'Forma 4'!$K$16</definedName>
    <definedName name="VAS073_F_Einamojoremont142NuotekuValymas">'Forma 4'!$K$16</definedName>
    <definedName name="VAS073_F_Einamojoremont143NuotekuDumblo" localSheetId="1">'Forma 4'!$L$16</definedName>
    <definedName name="VAS073_F_Einamojoremont143NuotekuDumblo">'Forma 4'!$L$16</definedName>
    <definedName name="VAS073_F_Einamojoremont14IsViso" localSheetId="1">'Forma 4'!$I$16</definedName>
    <definedName name="VAS073_F_Einamojoremont14IsViso">'Forma 4'!$I$16</definedName>
    <definedName name="VAS073_F_Einamojoremont15PavirsiniuNuoteku" localSheetId="1">'Forma 4'!$M$16</definedName>
    <definedName name="VAS073_F_Einamojoremont15PavirsiniuNuoteku">'Forma 4'!$M$16</definedName>
    <definedName name="VAS073_F_Einamojoremont16KitosReguliuojamosios" localSheetId="1">'Forma 4'!$N$16</definedName>
    <definedName name="VAS073_F_Einamojoremont16KitosReguliuojamosios">'Forma 4'!$N$16</definedName>
    <definedName name="VAS073_F_Einamojoremont17KitosVeiklos" localSheetId="1">'Forma 4'!$Q$16</definedName>
    <definedName name="VAS073_F_Einamojoremont17KitosVeiklos">'Forma 4'!$Q$16</definedName>
    <definedName name="VAS073_F_Einamojoremont1Apskaitosveikla1" localSheetId="1">'Forma 4'!$O$16</definedName>
    <definedName name="VAS073_F_Einamojoremont1Apskaitosveikla1">'Forma 4'!$O$16</definedName>
    <definedName name="VAS073_F_Einamojoremont1Kitareguliuoja1" localSheetId="1">'Forma 4'!$P$16</definedName>
    <definedName name="VAS073_F_Einamojoremont1Kitareguliuoja1">'Forma 4'!$P$16</definedName>
    <definedName name="VAS073_F_Einamojoremont21IS" localSheetId="1">'Forma 4'!$D$45</definedName>
    <definedName name="VAS073_F_Einamojoremont21IS">'Forma 4'!$D$45</definedName>
    <definedName name="VAS073_F_Einamojoremont231GeriamojoVandens" localSheetId="1">'Forma 4'!$F$45</definedName>
    <definedName name="VAS073_F_Einamojoremont231GeriamojoVandens">'Forma 4'!$F$45</definedName>
    <definedName name="VAS073_F_Einamojoremont232GeriamojoVandens" localSheetId="1">'Forma 4'!$G$45</definedName>
    <definedName name="VAS073_F_Einamojoremont232GeriamojoVandens">'Forma 4'!$G$45</definedName>
    <definedName name="VAS073_F_Einamojoremont233GeriamojoVandens" localSheetId="1">'Forma 4'!$H$45</definedName>
    <definedName name="VAS073_F_Einamojoremont233GeriamojoVandens">'Forma 4'!$H$45</definedName>
    <definedName name="VAS073_F_Einamojoremont23IsViso" localSheetId="1">'Forma 4'!$E$45</definedName>
    <definedName name="VAS073_F_Einamojoremont23IsViso">'Forma 4'!$E$45</definedName>
    <definedName name="VAS073_F_Einamojoremont241NuotekuSurinkimas" localSheetId="1">'Forma 4'!$J$45</definedName>
    <definedName name="VAS073_F_Einamojoremont241NuotekuSurinkimas">'Forma 4'!$J$45</definedName>
    <definedName name="VAS073_F_Einamojoremont242NuotekuValymas" localSheetId="1">'Forma 4'!$K$45</definedName>
    <definedName name="VAS073_F_Einamojoremont242NuotekuValymas">'Forma 4'!$K$45</definedName>
    <definedName name="VAS073_F_Einamojoremont243NuotekuDumblo" localSheetId="1">'Forma 4'!$L$45</definedName>
    <definedName name="VAS073_F_Einamojoremont243NuotekuDumblo">'Forma 4'!$L$45</definedName>
    <definedName name="VAS073_F_Einamojoremont24IsViso" localSheetId="1">'Forma 4'!$I$45</definedName>
    <definedName name="VAS073_F_Einamojoremont24IsViso">'Forma 4'!$I$45</definedName>
    <definedName name="VAS073_F_Einamojoremont25PavirsiniuNuoteku" localSheetId="1">'Forma 4'!$M$45</definedName>
    <definedName name="VAS073_F_Einamojoremont25PavirsiniuNuoteku">'Forma 4'!$M$45</definedName>
    <definedName name="VAS073_F_Einamojoremont26KitosReguliuojamosios" localSheetId="1">'Forma 4'!$N$45</definedName>
    <definedName name="VAS073_F_Einamojoremont26KitosReguliuojamosios">'Forma 4'!$N$45</definedName>
    <definedName name="VAS073_F_Einamojoremont27KitosVeiklos" localSheetId="1">'Forma 4'!$Q$45</definedName>
    <definedName name="VAS073_F_Einamojoremont27KitosVeiklos">'Forma 4'!$Q$45</definedName>
    <definedName name="VAS073_F_Einamojoremont2Apskaitosveikla1" localSheetId="1">'Forma 4'!$O$45</definedName>
    <definedName name="VAS073_F_Einamojoremont2Apskaitosveikla1">'Forma 4'!$O$45</definedName>
    <definedName name="VAS073_F_Einamojoremont2Kitareguliuoja1" localSheetId="1">'Forma 4'!$P$45</definedName>
    <definedName name="VAS073_F_Einamojoremont2Kitareguliuoja1">'Forma 4'!$P$45</definedName>
    <definedName name="VAS073_F_Einamojoremont31IS" localSheetId="1">'Forma 4'!$D$101</definedName>
    <definedName name="VAS073_F_Einamojoremont31IS">'Forma 4'!$D$101</definedName>
    <definedName name="VAS073_F_Einamojoremont331GeriamojoVandens" localSheetId="1">'Forma 4'!$F$101</definedName>
    <definedName name="VAS073_F_Einamojoremont331GeriamojoVandens">'Forma 4'!$F$101</definedName>
    <definedName name="VAS073_F_Einamojoremont332GeriamojoVandens" localSheetId="1">'Forma 4'!$G$101</definedName>
    <definedName name="VAS073_F_Einamojoremont332GeriamojoVandens">'Forma 4'!$G$101</definedName>
    <definedName name="VAS073_F_Einamojoremont333GeriamojoVandens" localSheetId="1">'Forma 4'!$H$101</definedName>
    <definedName name="VAS073_F_Einamojoremont333GeriamojoVandens">'Forma 4'!$H$101</definedName>
    <definedName name="VAS073_F_Einamojoremont33IsViso" localSheetId="1">'Forma 4'!$E$101</definedName>
    <definedName name="VAS073_F_Einamojoremont33IsViso">'Forma 4'!$E$101</definedName>
    <definedName name="VAS073_F_Einamojoremont341NuotekuSurinkimas" localSheetId="1">'Forma 4'!$J$101</definedName>
    <definedName name="VAS073_F_Einamojoremont341NuotekuSurinkimas">'Forma 4'!$J$101</definedName>
    <definedName name="VAS073_F_Einamojoremont342NuotekuValymas" localSheetId="1">'Forma 4'!$K$101</definedName>
    <definedName name="VAS073_F_Einamojoremont342NuotekuValymas">'Forma 4'!$K$101</definedName>
    <definedName name="VAS073_F_Einamojoremont343NuotekuDumblo" localSheetId="1">'Forma 4'!$L$101</definedName>
    <definedName name="VAS073_F_Einamojoremont343NuotekuDumblo">'Forma 4'!$L$101</definedName>
    <definedName name="VAS073_F_Einamojoremont34IsViso" localSheetId="1">'Forma 4'!$I$101</definedName>
    <definedName name="VAS073_F_Einamojoremont34IsViso">'Forma 4'!$I$101</definedName>
    <definedName name="VAS073_F_Einamojoremont35PavirsiniuNuoteku" localSheetId="1">'Forma 4'!$M$101</definedName>
    <definedName name="VAS073_F_Einamojoremont35PavirsiniuNuoteku">'Forma 4'!$M$101</definedName>
    <definedName name="VAS073_F_Einamojoremont36KitosReguliuojamosios" localSheetId="1">'Forma 4'!$N$101</definedName>
    <definedName name="VAS073_F_Einamojoremont36KitosReguliuojamosios">'Forma 4'!$N$101</definedName>
    <definedName name="VAS073_F_Einamojoremont37KitosVeiklos" localSheetId="1">'Forma 4'!$Q$101</definedName>
    <definedName name="VAS073_F_Einamojoremont37KitosVeiklos">'Forma 4'!$Q$101</definedName>
    <definedName name="VAS073_F_Einamojoremont3Apskaitosveikla1" localSheetId="1">'Forma 4'!$O$101</definedName>
    <definedName name="VAS073_F_Einamojoremont3Apskaitosveikla1">'Forma 4'!$O$101</definedName>
    <definedName name="VAS073_F_Einamojoremont3Kitareguliuoja1" localSheetId="1">'Forma 4'!$P$101</definedName>
    <definedName name="VAS073_F_Einamojoremont3Kitareguliuoja1">'Forma 4'!$P$101</definedName>
    <definedName name="VAS073_F_Einamojoremont41IS" localSheetId="1">'Forma 4'!$D$198</definedName>
    <definedName name="VAS073_F_Einamojoremont41IS">'Forma 4'!$D$198</definedName>
    <definedName name="VAS073_F_Einamojoremont431GeriamojoVandens" localSheetId="1">'Forma 4'!$F$198</definedName>
    <definedName name="VAS073_F_Einamojoremont431GeriamojoVandens">'Forma 4'!$F$198</definedName>
    <definedName name="VAS073_F_Einamojoremont432GeriamojoVandens" localSheetId="1">'Forma 4'!$G$198</definedName>
    <definedName name="VAS073_F_Einamojoremont432GeriamojoVandens">'Forma 4'!$G$198</definedName>
    <definedName name="VAS073_F_Einamojoremont433GeriamojoVandens" localSheetId="1">'Forma 4'!$H$198</definedName>
    <definedName name="VAS073_F_Einamojoremont433GeriamojoVandens">'Forma 4'!$H$198</definedName>
    <definedName name="VAS073_F_Einamojoremont43IsViso" localSheetId="1">'Forma 4'!$E$198</definedName>
    <definedName name="VAS073_F_Einamojoremont43IsViso">'Forma 4'!$E$198</definedName>
    <definedName name="VAS073_F_Einamojoremont441NuotekuSurinkimas" localSheetId="1">'Forma 4'!$J$198</definedName>
    <definedName name="VAS073_F_Einamojoremont441NuotekuSurinkimas">'Forma 4'!$J$198</definedName>
    <definedName name="VAS073_F_Einamojoremont442NuotekuValymas" localSheetId="1">'Forma 4'!$K$198</definedName>
    <definedName name="VAS073_F_Einamojoremont442NuotekuValymas">'Forma 4'!$K$198</definedName>
    <definedName name="VAS073_F_Einamojoremont443NuotekuDumblo" localSheetId="1">'Forma 4'!$L$198</definedName>
    <definedName name="VAS073_F_Einamojoremont443NuotekuDumblo">'Forma 4'!$L$198</definedName>
    <definedName name="VAS073_F_Einamojoremont44IsViso" localSheetId="1">'Forma 4'!$I$198</definedName>
    <definedName name="VAS073_F_Einamojoremont44IsViso">'Forma 4'!$I$198</definedName>
    <definedName name="VAS073_F_Einamojoremont45PavirsiniuNuoteku" localSheetId="1">'Forma 4'!$M$198</definedName>
    <definedName name="VAS073_F_Einamojoremont45PavirsiniuNuoteku">'Forma 4'!$M$198</definedName>
    <definedName name="VAS073_F_Einamojoremont46KitosReguliuojamosios" localSheetId="1">'Forma 4'!$N$198</definedName>
    <definedName name="VAS073_F_Einamojoremont46KitosReguliuojamosios">'Forma 4'!$N$198</definedName>
    <definedName name="VAS073_F_Einamojoremont47KitosVeiklos" localSheetId="1">'Forma 4'!$Q$198</definedName>
    <definedName name="VAS073_F_Einamojoremont47KitosVeiklos">'Forma 4'!$Q$198</definedName>
    <definedName name="VAS073_F_Einamojoremont4Apskaitosveikla1" localSheetId="1">'Forma 4'!$O$198</definedName>
    <definedName name="VAS073_F_Einamojoremont4Apskaitosveikla1">'Forma 4'!$O$198</definedName>
    <definedName name="VAS073_F_Einamojoremont4Kitareguliuoja1" localSheetId="1">'Forma 4'!$P$198</definedName>
    <definedName name="VAS073_F_Einamojoremont4Kitareguliuoja1">'Forma 4'!$P$198</definedName>
    <definedName name="VAS073_F_Elektrosenergi11IS" localSheetId="1">'Forma 4'!$D$13</definedName>
    <definedName name="VAS073_F_Elektrosenergi11IS">'Forma 4'!$D$13</definedName>
    <definedName name="VAS073_F_Elektrosenergi131GeriamojoVandens" localSheetId="1">'Forma 4'!$F$13</definedName>
    <definedName name="VAS073_F_Elektrosenergi131GeriamojoVandens">'Forma 4'!$F$13</definedName>
    <definedName name="VAS073_F_Elektrosenergi132GeriamojoVandens" localSheetId="1">'Forma 4'!$G$13</definedName>
    <definedName name="VAS073_F_Elektrosenergi132GeriamojoVandens">'Forma 4'!$G$13</definedName>
    <definedName name="VAS073_F_Elektrosenergi133GeriamojoVandens" localSheetId="1">'Forma 4'!$H$13</definedName>
    <definedName name="VAS073_F_Elektrosenergi133GeriamojoVandens">'Forma 4'!$H$13</definedName>
    <definedName name="VAS073_F_Elektrosenergi13IsViso" localSheetId="1">'Forma 4'!$E$13</definedName>
    <definedName name="VAS073_F_Elektrosenergi13IsViso">'Forma 4'!$E$13</definedName>
    <definedName name="VAS073_F_Elektrosenergi141NuotekuSurinkimas" localSheetId="1">'Forma 4'!$J$13</definedName>
    <definedName name="VAS073_F_Elektrosenergi141NuotekuSurinkimas">'Forma 4'!$J$13</definedName>
    <definedName name="VAS073_F_Elektrosenergi142NuotekuValymas" localSheetId="1">'Forma 4'!$K$13</definedName>
    <definedName name="VAS073_F_Elektrosenergi142NuotekuValymas">'Forma 4'!$K$13</definedName>
    <definedName name="VAS073_F_Elektrosenergi143NuotekuDumblo" localSheetId="1">'Forma 4'!$L$13</definedName>
    <definedName name="VAS073_F_Elektrosenergi143NuotekuDumblo">'Forma 4'!$L$13</definedName>
    <definedName name="VAS073_F_Elektrosenergi14IsViso" localSheetId="1">'Forma 4'!$I$13</definedName>
    <definedName name="VAS073_F_Elektrosenergi14IsViso">'Forma 4'!$I$13</definedName>
    <definedName name="VAS073_F_Elektrosenergi15PavirsiniuNuoteku" localSheetId="1">'Forma 4'!$M$13</definedName>
    <definedName name="VAS073_F_Elektrosenergi15PavirsiniuNuoteku">'Forma 4'!$M$13</definedName>
    <definedName name="VAS073_F_Elektrosenergi16KitosReguliuojamosios" localSheetId="1">'Forma 4'!$N$13</definedName>
    <definedName name="VAS073_F_Elektrosenergi16KitosReguliuojamosios">'Forma 4'!$N$13</definedName>
    <definedName name="VAS073_F_Elektrosenergi17KitosVeiklos" localSheetId="1">'Forma 4'!$Q$13</definedName>
    <definedName name="VAS073_F_Elektrosenergi17KitosVeiklos">'Forma 4'!$Q$13</definedName>
    <definedName name="VAS073_F_Elektrosenergi1Apskaitosveikla1" localSheetId="1">'Forma 4'!$O$13</definedName>
    <definedName name="VAS073_F_Elektrosenergi1Apskaitosveikla1">'Forma 4'!$O$13</definedName>
    <definedName name="VAS073_F_Elektrosenergi1Kitareguliuoja1" localSheetId="1">'Forma 4'!$P$13</definedName>
    <definedName name="VAS073_F_Elektrosenergi1Kitareguliuoja1">'Forma 4'!$P$13</definedName>
    <definedName name="VAS073_F_Elektrosenergi21IS" localSheetId="1">'Forma 4'!$D$14</definedName>
    <definedName name="VAS073_F_Elektrosenergi21IS">'Forma 4'!$D$14</definedName>
    <definedName name="VAS073_F_Elektrosenergi231GeriamojoVandens" localSheetId="1">'Forma 4'!$F$14</definedName>
    <definedName name="VAS073_F_Elektrosenergi231GeriamojoVandens">'Forma 4'!$F$14</definedName>
    <definedName name="VAS073_F_Elektrosenergi232GeriamojoVandens" localSheetId="1">'Forma 4'!$G$14</definedName>
    <definedName name="VAS073_F_Elektrosenergi232GeriamojoVandens">'Forma 4'!$G$14</definedName>
    <definedName name="VAS073_F_Elektrosenergi233GeriamojoVandens" localSheetId="1">'Forma 4'!$H$14</definedName>
    <definedName name="VAS073_F_Elektrosenergi233GeriamojoVandens">'Forma 4'!$H$14</definedName>
    <definedName name="VAS073_F_Elektrosenergi23IsViso" localSheetId="1">'Forma 4'!$E$14</definedName>
    <definedName name="VAS073_F_Elektrosenergi23IsViso">'Forma 4'!$E$14</definedName>
    <definedName name="VAS073_F_Elektrosenergi241NuotekuSurinkimas" localSheetId="1">'Forma 4'!$J$14</definedName>
    <definedName name="VAS073_F_Elektrosenergi241NuotekuSurinkimas">'Forma 4'!$J$14</definedName>
    <definedName name="VAS073_F_Elektrosenergi242NuotekuValymas" localSheetId="1">'Forma 4'!$K$14</definedName>
    <definedName name="VAS073_F_Elektrosenergi242NuotekuValymas">'Forma 4'!$K$14</definedName>
    <definedName name="VAS073_F_Elektrosenergi243NuotekuDumblo" localSheetId="1">'Forma 4'!$L$14</definedName>
    <definedName name="VAS073_F_Elektrosenergi243NuotekuDumblo">'Forma 4'!$L$14</definedName>
    <definedName name="VAS073_F_Elektrosenergi24IsViso" localSheetId="1">'Forma 4'!$I$14</definedName>
    <definedName name="VAS073_F_Elektrosenergi24IsViso">'Forma 4'!$I$14</definedName>
    <definedName name="VAS073_F_Elektrosenergi25PavirsiniuNuoteku" localSheetId="1">'Forma 4'!$M$14</definedName>
    <definedName name="VAS073_F_Elektrosenergi25PavirsiniuNuoteku">'Forma 4'!$M$14</definedName>
    <definedName name="VAS073_F_Elektrosenergi26KitosReguliuojamosios" localSheetId="1">'Forma 4'!$N$14</definedName>
    <definedName name="VAS073_F_Elektrosenergi26KitosReguliuojamosios">'Forma 4'!$N$14</definedName>
    <definedName name="VAS073_F_Elektrosenergi27KitosVeiklos" localSheetId="1">'Forma 4'!$Q$14</definedName>
    <definedName name="VAS073_F_Elektrosenergi27KitosVeiklos">'Forma 4'!$Q$14</definedName>
    <definedName name="VAS073_F_Elektrosenergi2Apskaitosveikla1" localSheetId="1">'Forma 4'!$O$14</definedName>
    <definedName name="VAS073_F_Elektrosenergi2Apskaitosveikla1">'Forma 4'!$O$14</definedName>
    <definedName name="VAS073_F_Elektrosenergi2Kitareguliuoja1" localSheetId="1">'Forma 4'!$P$14</definedName>
    <definedName name="VAS073_F_Elektrosenergi2Kitareguliuoja1">'Forma 4'!$P$14</definedName>
    <definedName name="VAS073_F_Elektrosenergi31IS" localSheetId="1">'Forma 4'!$D$34</definedName>
    <definedName name="VAS073_F_Elektrosenergi31IS">'Forma 4'!$D$34</definedName>
    <definedName name="VAS073_F_Elektrosenergi331GeriamojoVandens" localSheetId="1">'Forma 4'!$F$34</definedName>
    <definedName name="VAS073_F_Elektrosenergi331GeriamojoVandens">'Forma 4'!$F$34</definedName>
    <definedName name="VAS073_F_Elektrosenergi332GeriamojoVandens" localSheetId="1">'Forma 4'!$G$34</definedName>
    <definedName name="VAS073_F_Elektrosenergi332GeriamojoVandens">'Forma 4'!$G$34</definedName>
    <definedName name="VAS073_F_Elektrosenergi333GeriamojoVandens" localSheetId="1">'Forma 4'!$H$34</definedName>
    <definedName name="VAS073_F_Elektrosenergi333GeriamojoVandens">'Forma 4'!$H$34</definedName>
    <definedName name="VAS073_F_Elektrosenergi33IsViso" localSheetId="1">'Forma 4'!$E$34</definedName>
    <definedName name="VAS073_F_Elektrosenergi33IsViso">'Forma 4'!$E$34</definedName>
    <definedName name="VAS073_F_Elektrosenergi341NuotekuSurinkimas" localSheetId="1">'Forma 4'!$J$34</definedName>
    <definedName name="VAS073_F_Elektrosenergi341NuotekuSurinkimas">'Forma 4'!$J$34</definedName>
    <definedName name="VAS073_F_Elektrosenergi342NuotekuValymas" localSheetId="1">'Forma 4'!$K$34</definedName>
    <definedName name="VAS073_F_Elektrosenergi342NuotekuValymas">'Forma 4'!$K$34</definedName>
    <definedName name="VAS073_F_Elektrosenergi343NuotekuDumblo" localSheetId="1">'Forma 4'!$L$34</definedName>
    <definedName name="VAS073_F_Elektrosenergi343NuotekuDumblo">'Forma 4'!$L$34</definedName>
    <definedName name="VAS073_F_Elektrosenergi34IsViso" localSheetId="1">'Forma 4'!$I$34</definedName>
    <definedName name="VAS073_F_Elektrosenergi34IsViso">'Forma 4'!$I$34</definedName>
    <definedName name="VAS073_F_Elektrosenergi35PavirsiniuNuoteku" localSheetId="1">'Forma 4'!$M$34</definedName>
    <definedName name="VAS073_F_Elektrosenergi35PavirsiniuNuoteku">'Forma 4'!$M$34</definedName>
    <definedName name="VAS073_F_Elektrosenergi36KitosReguliuojamosios" localSheetId="1">'Forma 4'!$N$34</definedName>
    <definedName name="VAS073_F_Elektrosenergi36KitosReguliuojamosios">'Forma 4'!$N$34</definedName>
    <definedName name="VAS073_F_Elektrosenergi37KitosVeiklos" localSheetId="1">'Forma 4'!$Q$34</definedName>
    <definedName name="VAS073_F_Elektrosenergi37KitosVeiklos">'Forma 4'!$Q$34</definedName>
    <definedName name="VAS073_F_Elektrosenergi3Apskaitosveikla1" localSheetId="1">'Forma 4'!$O$34</definedName>
    <definedName name="VAS073_F_Elektrosenergi3Apskaitosveikla1">'Forma 4'!$O$34</definedName>
    <definedName name="VAS073_F_Elektrosenergi3Kitareguliuoja1" localSheetId="1">'Forma 4'!$P$34</definedName>
    <definedName name="VAS073_F_Elektrosenergi3Kitareguliuoja1">'Forma 4'!$P$34</definedName>
    <definedName name="VAS073_F_Elektrosenergi41IS" localSheetId="1">'Forma 4'!$D$35</definedName>
    <definedName name="VAS073_F_Elektrosenergi41IS">'Forma 4'!$D$35</definedName>
    <definedName name="VAS073_F_Elektrosenergi431GeriamojoVandens" localSheetId="1">'Forma 4'!$F$35</definedName>
    <definedName name="VAS073_F_Elektrosenergi431GeriamojoVandens">'Forma 4'!$F$35</definedName>
    <definedName name="VAS073_F_Elektrosenergi432GeriamojoVandens" localSheetId="1">'Forma 4'!$G$35</definedName>
    <definedName name="VAS073_F_Elektrosenergi432GeriamojoVandens">'Forma 4'!$G$35</definedName>
    <definedName name="VAS073_F_Elektrosenergi433GeriamojoVandens" localSheetId="1">'Forma 4'!$H$35</definedName>
    <definedName name="VAS073_F_Elektrosenergi433GeriamojoVandens">'Forma 4'!$H$35</definedName>
    <definedName name="VAS073_F_Elektrosenergi43IsViso" localSheetId="1">'Forma 4'!$E$35</definedName>
    <definedName name="VAS073_F_Elektrosenergi43IsViso">'Forma 4'!$E$35</definedName>
    <definedName name="VAS073_F_Elektrosenergi441NuotekuSurinkimas" localSheetId="1">'Forma 4'!$J$35</definedName>
    <definedName name="VAS073_F_Elektrosenergi441NuotekuSurinkimas">'Forma 4'!$J$35</definedName>
    <definedName name="VAS073_F_Elektrosenergi442NuotekuValymas" localSheetId="1">'Forma 4'!$K$35</definedName>
    <definedName name="VAS073_F_Elektrosenergi442NuotekuValymas">'Forma 4'!$K$35</definedName>
    <definedName name="VAS073_F_Elektrosenergi443NuotekuDumblo" localSheetId="1">'Forma 4'!$L$35</definedName>
    <definedName name="VAS073_F_Elektrosenergi443NuotekuDumblo">'Forma 4'!$L$35</definedName>
    <definedName name="VAS073_F_Elektrosenergi44IsViso" localSheetId="1">'Forma 4'!$I$35</definedName>
    <definedName name="VAS073_F_Elektrosenergi44IsViso">'Forma 4'!$I$35</definedName>
    <definedName name="VAS073_F_Elektrosenergi45PavirsiniuNuoteku" localSheetId="1">'Forma 4'!$M$35</definedName>
    <definedName name="VAS073_F_Elektrosenergi45PavirsiniuNuoteku">'Forma 4'!$M$35</definedName>
    <definedName name="VAS073_F_Elektrosenergi46KitosReguliuojamosios" localSheetId="1">'Forma 4'!$N$35</definedName>
    <definedName name="VAS073_F_Elektrosenergi46KitosReguliuojamosios">'Forma 4'!$N$35</definedName>
    <definedName name="VAS073_F_Elektrosenergi47KitosVeiklos" localSheetId="1">'Forma 4'!$Q$35</definedName>
    <definedName name="VAS073_F_Elektrosenergi47KitosVeiklos">'Forma 4'!$Q$35</definedName>
    <definedName name="VAS073_F_Elektrosenergi4Apskaitosveikla1" localSheetId="1">'Forma 4'!$O$35</definedName>
    <definedName name="VAS073_F_Elektrosenergi4Apskaitosveikla1">'Forma 4'!$O$35</definedName>
    <definedName name="VAS073_F_Elektrosenergi4Kitareguliuoja1" localSheetId="1">'Forma 4'!$P$35</definedName>
    <definedName name="VAS073_F_Elektrosenergi4Kitareguliuoja1">'Forma 4'!$P$35</definedName>
    <definedName name="VAS073_F_Elektrosenergi51IS" localSheetId="1">'Forma 4'!$D$93</definedName>
    <definedName name="VAS073_F_Elektrosenergi51IS">'Forma 4'!$D$93</definedName>
    <definedName name="VAS073_F_Elektrosenergi531GeriamojoVandens" localSheetId="1">'Forma 4'!$F$93</definedName>
    <definedName name="VAS073_F_Elektrosenergi531GeriamojoVandens">'Forma 4'!$F$93</definedName>
    <definedName name="VAS073_F_Elektrosenergi532GeriamojoVandens" localSheetId="1">'Forma 4'!$G$93</definedName>
    <definedName name="VAS073_F_Elektrosenergi532GeriamojoVandens">'Forma 4'!$G$93</definedName>
    <definedName name="VAS073_F_Elektrosenergi533GeriamojoVandens" localSheetId="1">'Forma 4'!$H$93</definedName>
    <definedName name="VAS073_F_Elektrosenergi533GeriamojoVandens">'Forma 4'!$H$93</definedName>
    <definedName name="VAS073_F_Elektrosenergi53IsViso" localSheetId="1">'Forma 4'!$E$93</definedName>
    <definedName name="VAS073_F_Elektrosenergi53IsViso">'Forma 4'!$E$93</definedName>
    <definedName name="VAS073_F_Elektrosenergi541NuotekuSurinkimas" localSheetId="1">'Forma 4'!$J$93</definedName>
    <definedName name="VAS073_F_Elektrosenergi541NuotekuSurinkimas">'Forma 4'!$J$93</definedName>
    <definedName name="VAS073_F_Elektrosenergi542NuotekuValymas" localSheetId="1">'Forma 4'!$K$93</definedName>
    <definedName name="VAS073_F_Elektrosenergi542NuotekuValymas">'Forma 4'!$K$93</definedName>
    <definedName name="VAS073_F_Elektrosenergi543NuotekuDumblo" localSheetId="1">'Forma 4'!$L$93</definedName>
    <definedName name="VAS073_F_Elektrosenergi543NuotekuDumblo">'Forma 4'!$L$93</definedName>
    <definedName name="VAS073_F_Elektrosenergi54IsViso" localSheetId="1">'Forma 4'!$I$93</definedName>
    <definedName name="VAS073_F_Elektrosenergi54IsViso">'Forma 4'!$I$93</definedName>
    <definedName name="VAS073_F_Elektrosenergi55PavirsiniuNuoteku" localSheetId="1">'Forma 4'!$M$93</definedName>
    <definedName name="VAS073_F_Elektrosenergi55PavirsiniuNuoteku">'Forma 4'!$M$93</definedName>
    <definedName name="VAS073_F_Elektrosenergi56KitosReguliuojamosios" localSheetId="1">'Forma 4'!$N$93</definedName>
    <definedName name="VAS073_F_Elektrosenergi56KitosReguliuojamosios">'Forma 4'!$N$93</definedName>
    <definedName name="VAS073_F_Elektrosenergi57KitosVeiklos" localSheetId="1">'Forma 4'!$Q$93</definedName>
    <definedName name="VAS073_F_Elektrosenergi57KitosVeiklos">'Forma 4'!$Q$93</definedName>
    <definedName name="VAS073_F_Elektrosenergi5Apskaitosveikla1" localSheetId="1">'Forma 4'!$O$93</definedName>
    <definedName name="VAS073_F_Elektrosenergi5Apskaitosveikla1">'Forma 4'!$O$93</definedName>
    <definedName name="VAS073_F_Elektrosenergi5Kitareguliuoja1" localSheetId="1">'Forma 4'!$P$93</definedName>
    <definedName name="VAS073_F_Elektrosenergi5Kitareguliuoja1">'Forma 4'!$P$93</definedName>
    <definedName name="VAS073_F_Elektrosenergi61IS" localSheetId="1">'Forma 4'!$D$94</definedName>
    <definedName name="VAS073_F_Elektrosenergi61IS">'Forma 4'!$D$94</definedName>
    <definedName name="VAS073_F_Elektrosenergi631GeriamojoVandens" localSheetId="1">'Forma 4'!$F$94</definedName>
    <definedName name="VAS073_F_Elektrosenergi631GeriamojoVandens">'Forma 4'!$F$94</definedName>
    <definedName name="VAS073_F_Elektrosenergi632GeriamojoVandens" localSheetId="1">'Forma 4'!$G$94</definedName>
    <definedName name="VAS073_F_Elektrosenergi632GeriamojoVandens">'Forma 4'!$G$94</definedName>
    <definedName name="VAS073_F_Elektrosenergi633GeriamojoVandens" localSheetId="1">'Forma 4'!$H$94</definedName>
    <definedName name="VAS073_F_Elektrosenergi633GeriamojoVandens">'Forma 4'!$H$94</definedName>
    <definedName name="VAS073_F_Elektrosenergi63IsViso" localSheetId="1">'Forma 4'!$E$94</definedName>
    <definedName name="VAS073_F_Elektrosenergi63IsViso">'Forma 4'!$E$94</definedName>
    <definedName name="VAS073_F_Elektrosenergi641NuotekuSurinkimas" localSheetId="1">'Forma 4'!$J$94</definedName>
    <definedName name="VAS073_F_Elektrosenergi641NuotekuSurinkimas">'Forma 4'!$J$94</definedName>
    <definedName name="VAS073_F_Elektrosenergi642NuotekuValymas" localSheetId="1">'Forma 4'!$K$94</definedName>
    <definedName name="VAS073_F_Elektrosenergi642NuotekuValymas">'Forma 4'!$K$94</definedName>
    <definedName name="VAS073_F_Elektrosenergi643NuotekuDumblo" localSheetId="1">'Forma 4'!$L$94</definedName>
    <definedName name="VAS073_F_Elektrosenergi643NuotekuDumblo">'Forma 4'!$L$94</definedName>
    <definedName name="VAS073_F_Elektrosenergi64IsViso" localSheetId="1">'Forma 4'!$I$94</definedName>
    <definedName name="VAS073_F_Elektrosenergi64IsViso">'Forma 4'!$I$94</definedName>
    <definedName name="VAS073_F_Elektrosenergi65PavirsiniuNuoteku" localSheetId="1">'Forma 4'!$M$94</definedName>
    <definedName name="VAS073_F_Elektrosenergi65PavirsiniuNuoteku">'Forma 4'!$M$94</definedName>
    <definedName name="VAS073_F_Elektrosenergi66KitosReguliuojamosios" localSheetId="1">'Forma 4'!$N$94</definedName>
    <definedName name="VAS073_F_Elektrosenergi66KitosReguliuojamosios">'Forma 4'!$N$94</definedName>
    <definedName name="VAS073_F_Elektrosenergi67KitosVeiklos" localSheetId="1">'Forma 4'!$Q$94</definedName>
    <definedName name="VAS073_F_Elektrosenergi67KitosVeiklos">'Forma 4'!$Q$94</definedName>
    <definedName name="VAS073_F_Elektrosenergi6Apskaitosveikla1" localSheetId="1">'Forma 4'!$O$94</definedName>
    <definedName name="VAS073_F_Elektrosenergi6Apskaitosveikla1">'Forma 4'!$O$94</definedName>
    <definedName name="VAS073_F_Elektrosenergi6Kitareguliuoja1" localSheetId="1">'Forma 4'!$P$94</definedName>
    <definedName name="VAS073_F_Elektrosenergi6Kitareguliuoja1">'Forma 4'!$P$94</definedName>
    <definedName name="VAS073_F_Elektrosenergi71IS" localSheetId="1">'Forma 4'!$D$146</definedName>
    <definedName name="VAS073_F_Elektrosenergi71IS">'Forma 4'!$D$146</definedName>
    <definedName name="VAS073_F_Elektrosenergi731GeriamojoVandens" localSheetId="1">'Forma 4'!$F$146</definedName>
    <definedName name="VAS073_F_Elektrosenergi731GeriamojoVandens">'Forma 4'!$F$146</definedName>
    <definedName name="VAS073_F_Elektrosenergi732GeriamojoVandens" localSheetId="1">'Forma 4'!$G$146</definedName>
    <definedName name="VAS073_F_Elektrosenergi732GeriamojoVandens">'Forma 4'!$G$146</definedName>
    <definedName name="VAS073_F_Elektrosenergi733GeriamojoVandens" localSheetId="1">'Forma 4'!$H$146</definedName>
    <definedName name="VAS073_F_Elektrosenergi733GeriamojoVandens">'Forma 4'!$H$146</definedName>
    <definedName name="VAS073_F_Elektrosenergi73IsViso" localSheetId="1">'Forma 4'!$E$146</definedName>
    <definedName name="VAS073_F_Elektrosenergi73IsViso">'Forma 4'!$E$146</definedName>
    <definedName name="VAS073_F_Elektrosenergi741NuotekuSurinkimas" localSheetId="1">'Forma 4'!$J$146</definedName>
    <definedName name="VAS073_F_Elektrosenergi741NuotekuSurinkimas">'Forma 4'!$J$146</definedName>
    <definedName name="VAS073_F_Elektrosenergi742NuotekuValymas" localSheetId="1">'Forma 4'!$K$146</definedName>
    <definedName name="VAS073_F_Elektrosenergi742NuotekuValymas">'Forma 4'!$K$146</definedName>
    <definedName name="VAS073_F_Elektrosenergi743NuotekuDumblo" localSheetId="1">'Forma 4'!$L$146</definedName>
    <definedName name="VAS073_F_Elektrosenergi743NuotekuDumblo">'Forma 4'!$L$146</definedName>
    <definedName name="VAS073_F_Elektrosenergi74IsViso" localSheetId="1">'Forma 4'!$I$146</definedName>
    <definedName name="VAS073_F_Elektrosenergi74IsViso">'Forma 4'!$I$146</definedName>
    <definedName name="VAS073_F_Elektrosenergi75PavirsiniuNuoteku" localSheetId="1">'Forma 4'!$M$146</definedName>
    <definedName name="VAS073_F_Elektrosenergi75PavirsiniuNuoteku">'Forma 4'!$M$146</definedName>
    <definedName name="VAS073_F_Elektrosenergi76KitosReguliuojamosios" localSheetId="1">'Forma 4'!$N$146</definedName>
    <definedName name="VAS073_F_Elektrosenergi76KitosReguliuojamosios">'Forma 4'!$N$146</definedName>
    <definedName name="VAS073_F_Elektrosenergi77KitosVeiklos" localSheetId="1">'Forma 4'!$Q$146</definedName>
    <definedName name="VAS073_F_Elektrosenergi77KitosVeiklos">'Forma 4'!$Q$146</definedName>
    <definedName name="VAS073_F_Elektrosenergi7Apskaitosveikla1" localSheetId="1">'Forma 4'!$O$146</definedName>
    <definedName name="VAS073_F_Elektrosenergi7Apskaitosveikla1">'Forma 4'!$O$146</definedName>
    <definedName name="VAS073_F_Elektrosenergi7Kitareguliuoja1" localSheetId="1">'Forma 4'!$P$146</definedName>
    <definedName name="VAS073_F_Elektrosenergi7Kitareguliuoja1">'Forma 4'!$P$146</definedName>
    <definedName name="VAS073_F_Elektrosenergi81IS" localSheetId="1">'Forma 4'!$D$191</definedName>
    <definedName name="VAS073_F_Elektrosenergi81IS">'Forma 4'!$D$191</definedName>
    <definedName name="VAS073_F_Elektrosenergi831GeriamojoVandens" localSheetId="1">'Forma 4'!$F$191</definedName>
    <definedName name="VAS073_F_Elektrosenergi831GeriamojoVandens">'Forma 4'!$F$191</definedName>
    <definedName name="VAS073_F_Elektrosenergi832GeriamojoVandens" localSheetId="1">'Forma 4'!$G$191</definedName>
    <definedName name="VAS073_F_Elektrosenergi832GeriamojoVandens">'Forma 4'!$G$191</definedName>
    <definedName name="VAS073_F_Elektrosenergi833GeriamojoVandens" localSheetId="1">'Forma 4'!$H$191</definedName>
    <definedName name="VAS073_F_Elektrosenergi833GeriamojoVandens">'Forma 4'!$H$191</definedName>
    <definedName name="VAS073_F_Elektrosenergi83IsViso" localSheetId="1">'Forma 4'!$E$191</definedName>
    <definedName name="VAS073_F_Elektrosenergi83IsViso">'Forma 4'!$E$191</definedName>
    <definedName name="VAS073_F_Elektrosenergi841NuotekuSurinkimas" localSheetId="1">'Forma 4'!$J$191</definedName>
    <definedName name="VAS073_F_Elektrosenergi841NuotekuSurinkimas">'Forma 4'!$J$191</definedName>
    <definedName name="VAS073_F_Elektrosenergi842NuotekuValymas" localSheetId="1">'Forma 4'!$K$191</definedName>
    <definedName name="VAS073_F_Elektrosenergi842NuotekuValymas">'Forma 4'!$K$191</definedName>
    <definedName name="VAS073_F_Elektrosenergi843NuotekuDumblo" localSheetId="1">'Forma 4'!$L$191</definedName>
    <definedName name="VAS073_F_Elektrosenergi843NuotekuDumblo">'Forma 4'!$L$191</definedName>
    <definedName name="VAS073_F_Elektrosenergi84IsViso" localSheetId="1">'Forma 4'!$I$191</definedName>
    <definedName name="VAS073_F_Elektrosenergi84IsViso">'Forma 4'!$I$191</definedName>
    <definedName name="VAS073_F_Elektrosenergi85PavirsiniuNuoteku" localSheetId="1">'Forma 4'!$M$191</definedName>
    <definedName name="VAS073_F_Elektrosenergi85PavirsiniuNuoteku">'Forma 4'!$M$191</definedName>
    <definedName name="VAS073_F_Elektrosenergi86KitosReguliuojamosios" localSheetId="1">'Forma 4'!$N$191</definedName>
    <definedName name="VAS073_F_Elektrosenergi86KitosReguliuojamosios">'Forma 4'!$N$191</definedName>
    <definedName name="VAS073_F_Elektrosenergi87KitosVeiklos" localSheetId="1">'Forma 4'!$Q$191</definedName>
    <definedName name="VAS073_F_Elektrosenergi87KitosVeiklos">'Forma 4'!$Q$191</definedName>
    <definedName name="VAS073_F_Elektrosenergi8Apskaitosveikla1" localSheetId="1">'Forma 4'!$O$191</definedName>
    <definedName name="VAS073_F_Elektrosenergi8Apskaitosveikla1">'Forma 4'!$O$191</definedName>
    <definedName name="VAS073_F_Elektrosenergi8Kitareguliuoja1" localSheetId="1">'Forma 4'!$P$191</definedName>
    <definedName name="VAS073_F_Elektrosenergi8Kitareguliuoja1">'Forma 4'!$P$191</definedName>
    <definedName name="VAS073_F_Finansinessana11IS" localSheetId="1">'Forma 4'!$D$65</definedName>
    <definedName name="VAS073_F_Finansinessana11IS">'Forma 4'!$D$65</definedName>
    <definedName name="VAS073_F_Finansinessana131GeriamojoVandens" localSheetId="1">'Forma 4'!$F$65</definedName>
    <definedName name="VAS073_F_Finansinessana131GeriamojoVandens">'Forma 4'!$F$65</definedName>
    <definedName name="VAS073_F_Finansinessana132GeriamojoVandens" localSheetId="1">'Forma 4'!$G$65</definedName>
    <definedName name="VAS073_F_Finansinessana132GeriamojoVandens">'Forma 4'!$G$65</definedName>
    <definedName name="VAS073_F_Finansinessana133GeriamojoVandens" localSheetId="1">'Forma 4'!$H$65</definedName>
    <definedName name="VAS073_F_Finansinessana133GeriamojoVandens">'Forma 4'!$H$65</definedName>
    <definedName name="VAS073_F_Finansinessana13IsViso" localSheetId="1">'Forma 4'!$E$65</definedName>
    <definedName name="VAS073_F_Finansinessana13IsViso">'Forma 4'!$E$65</definedName>
    <definedName name="VAS073_F_Finansinessana141NuotekuSurinkimas" localSheetId="1">'Forma 4'!$J$65</definedName>
    <definedName name="VAS073_F_Finansinessana141NuotekuSurinkimas">'Forma 4'!$J$65</definedName>
    <definedName name="VAS073_F_Finansinessana142NuotekuValymas" localSheetId="1">'Forma 4'!$K$65</definedName>
    <definedName name="VAS073_F_Finansinessana142NuotekuValymas">'Forma 4'!$K$65</definedName>
    <definedName name="VAS073_F_Finansinessana143NuotekuDumblo" localSheetId="1">'Forma 4'!$L$65</definedName>
    <definedName name="VAS073_F_Finansinessana143NuotekuDumblo">'Forma 4'!$L$65</definedName>
    <definedName name="VAS073_F_Finansinessana14IsViso" localSheetId="1">'Forma 4'!$I$65</definedName>
    <definedName name="VAS073_F_Finansinessana14IsViso">'Forma 4'!$I$65</definedName>
    <definedName name="VAS073_F_Finansinessana15PavirsiniuNuoteku" localSheetId="1">'Forma 4'!$M$65</definedName>
    <definedName name="VAS073_F_Finansinessana15PavirsiniuNuoteku">'Forma 4'!$M$65</definedName>
    <definedName name="VAS073_F_Finansinessana16KitosReguliuojamosios" localSheetId="1">'Forma 4'!$N$65</definedName>
    <definedName name="VAS073_F_Finansinessana16KitosReguliuojamosios">'Forma 4'!$N$65</definedName>
    <definedName name="VAS073_F_Finansinessana17KitosVeiklos" localSheetId="1">'Forma 4'!$Q$65</definedName>
    <definedName name="VAS073_F_Finansinessana17KitosVeiklos">'Forma 4'!$Q$65</definedName>
    <definedName name="VAS073_F_Finansinessana1Apskaitosveikla1" localSheetId="1">'Forma 4'!$O$65</definedName>
    <definedName name="VAS073_F_Finansinessana1Apskaitosveikla1">'Forma 4'!$O$65</definedName>
    <definedName name="VAS073_F_Finansinessana1Kitareguliuoja1" localSheetId="1">'Forma 4'!$P$65</definedName>
    <definedName name="VAS073_F_Finansinessana1Kitareguliuoja1">'Forma 4'!$P$65</definedName>
    <definedName name="VAS073_F_Finansinessana21IS" localSheetId="1">'Forma 4'!$D$118</definedName>
    <definedName name="VAS073_F_Finansinessana21IS">'Forma 4'!$D$118</definedName>
    <definedName name="VAS073_F_Finansinessana231GeriamojoVandens" localSheetId="1">'Forma 4'!$F$118</definedName>
    <definedName name="VAS073_F_Finansinessana231GeriamojoVandens">'Forma 4'!$F$118</definedName>
    <definedName name="VAS073_F_Finansinessana232GeriamojoVandens" localSheetId="1">'Forma 4'!$G$118</definedName>
    <definedName name="VAS073_F_Finansinessana232GeriamojoVandens">'Forma 4'!$G$118</definedName>
    <definedName name="VAS073_F_Finansinessana233GeriamojoVandens" localSheetId="1">'Forma 4'!$H$118</definedName>
    <definedName name="VAS073_F_Finansinessana233GeriamojoVandens">'Forma 4'!$H$118</definedName>
    <definedName name="VAS073_F_Finansinessana23IsViso" localSheetId="1">'Forma 4'!$E$118</definedName>
    <definedName name="VAS073_F_Finansinessana23IsViso">'Forma 4'!$E$118</definedName>
    <definedName name="VAS073_F_Finansinessana241NuotekuSurinkimas" localSheetId="1">'Forma 4'!$J$118</definedName>
    <definedName name="VAS073_F_Finansinessana241NuotekuSurinkimas">'Forma 4'!$J$118</definedName>
    <definedName name="VAS073_F_Finansinessana242NuotekuValymas" localSheetId="1">'Forma 4'!$K$118</definedName>
    <definedName name="VAS073_F_Finansinessana242NuotekuValymas">'Forma 4'!$K$118</definedName>
    <definedName name="VAS073_F_Finansinessana243NuotekuDumblo" localSheetId="1">'Forma 4'!$L$118</definedName>
    <definedName name="VAS073_F_Finansinessana243NuotekuDumblo">'Forma 4'!$L$118</definedName>
    <definedName name="VAS073_F_Finansinessana24IsViso" localSheetId="1">'Forma 4'!$I$118</definedName>
    <definedName name="VAS073_F_Finansinessana24IsViso">'Forma 4'!$I$118</definedName>
    <definedName name="VAS073_F_Finansinessana25PavirsiniuNuoteku" localSheetId="1">'Forma 4'!$M$118</definedName>
    <definedName name="VAS073_F_Finansinessana25PavirsiniuNuoteku">'Forma 4'!$M$118</definedName>
    <definedName name="VAS073_F_Finansinessana26KitosReguliuojamosios" localSheetId="1">'Forma 4'!$N$118</definedName>
    <definedName name="VAS073_F_Finansinessana26KitosReguliuojamosios">'Forma 4'!$N$118</definedName>
    <definedName name="VAS073_F_Finansinessana27KitosVeiklos" localSheetId="1">'Forma 4'!$Q$118</definedName>
    <definedName name="VAS073_F_Finansinessana27KitosVeiklos">'Forma 4'!$Q$118</definedName>
    <definedName name="VAS073_F_Finansinessana2Apskaitosveikla1" localSheetId="1">'Forma 4'!$O$118</definedName>
    <definedName name="VAS073_F_Finansinessana2Apskaitosveikla1">'Forma 4'!$O$118</definedName>
    <definedName name="VAS073_F_Finansinessana2Kitareguliuoja1" localSheetId="1">'Forma 4'!$P$118</definedName>
    <definedName name="VAS073_F_Finansinessana2Kitareguliuoja1">'Forma 4'!$P$118</definedName>
    <definedName name="VAS073_F_Finansinessana31IS" localSheetId="1">'Forma 4'!$D$215</definedName>
    <definedName name="VAS073_F_Finansinessana31IS">'Forma 4'!$D$215</definedName>
    <definedName name="VAS073_F_Finansinessana331GeriamojoVandens" localSheetId="1">'Forma 4'!$F$215</definedName>
    <definedName name="VAS073_F_Finansinessana331GeriamojoVandens">'Forma 4'!$F$215</definedName>
    <definedName name="VAS073_F_Finansinessana332GeriamojoVandens" localSheetId="1">'Forma 4'!$G$215</definedName>
    <definedName name="VAS073_F_Finansinessana332GeriamojoVandens">'Forma 4'!$G$215</definedName>
    <definedName name="VAS073_F_Finansinessana333GeriamojoVandens" localSheetId="1">'Forma 4'!$H$215</definedName>
    <definedName name="VAS073_F_Finansinessana333GeriamojoVandens">'Forma 4'!$H$215</definedName>
    <definedName name="VAS073_F_Finansinessana33IsViso" localSheetId="1">'Forma 4'!$E$215</definedName>
    <definedName name="VAS073_F_Finansinessana33IsViso">'Forma 4'!$E$215</definedName>
    <definedName name="VAS073_F_Finansinessana341NuotekuSurinkimas" localSheetId="1">'Forma 4'!$J$215</definedName>
    <definedName name="VAS073_F_Finansinessana341NuotekuSurinkimas">'Forma 4'!$J$215</definedName>
    <definedName name="VAS073_F_Finansinessana342NuotekuValymas" localSheetId="1">'Forma 4'!$K$215</definedName>
    <definedName name="VAS073_F_Finansinessana342NuotekuValymas">'Forma 4'!$K$215</definedName>
    <definedName name="VAS073_F_Finansinessana343NuotekuDumblo" localSheetId="1">'Forma 4'!$L$215</definedName>
    <definedName name="VAS073_F_Finansinessana343NuotekuDumblo">'Forma 4'!$L$215</definedName>
    <definedName name="VAS073_F_Finansinessana34IsViso" localSheetId="1">'Forma 4'!$I$215</definedName>
    <definedName name="VAS073_F_Finansinessana34IsViso">'Forma 4'!$I$215</definedName>
    <definedName name="VAS073_F_Finansinessana35PavirsiniuNuoteku" localSheetId="1">'Forma 4'!$M$215</definedName>
    <definedName name="VAS073_F_Finansinessana35PavirsiniuNuoteku">'Forma 4'!$M$215</definedName>
    <definedName name="VAS073_F_Finansinessana36KitosReguliuojamosios" localSheetId="1">'Forma 4'!$N$215</definedName>
    <definedName name="VAS073_F_Finansinessana36KitosReguliuojamosios">'Forma 4'!$N$215</definedName>
    <definedName name="VAS073_F_Finansinessana37KitosVeiklos" localSheetId="1">'Forma 4'!$Q$215</definedName>
    <definedName name="VAS073_F_Finansinessana37KitosVeiklos">'Forma 4'!$Q$215</definedName>
    <definedName name="VAS073_F_Finansinessana3Apskaitosveikla1" localSheetId="1">'Forma 4'!$O$215</definedName>
    <definedName name="VAS073_F_Finansinessana3Apskaitosveikla1">'Forma 4'!$O$215</definedName>
    <definedName name="VAS073_F_Finansinessana3Kitareguliuoja1" localSheetId="1">'Forma 4'!$P$215</definedName>
    <definedName name="VAS073_F_Finansinessana3Kitareguliuoja1">'Forma 4'!$P$215</definedName>
    <definedName name="VAS073_F_Geriamojovande111IS" localSheetId="1">'Forma 4'!$D$11</definedName>
    <definedName name="VAS073_F_Geriamojovande111IS">'Forma 4'!$D$11</definedName>
    <definedName name="VAS073_F_Geriamojovande1131GeriamojoVandens" localSheetId="1">'Forma 4'!$F$11</definedName>
    <definedName name="VAS073_F_Geriamojovande1131GeriamojoVandens">'Forma 4'!$F$11</definedName>
    <definedName name="VAS073_F_Geriamojovande1132GeriamojoVandens" localSheetId="1">'Forma 4'!$G$11</definedName>
    <definedName name="VAS073_F_Geriamojovande1132GeriamojoVandens">'Forma 4'!$G$11</definedName>
    <definedName name="VAS073_F_Geriamojovande1133GeriamojoVandens" localSheetId="1">'Forma 4'!$H$11</definedName>
    <definedName name="VAS073_F_Geriamojovande1133GeriamojoVandens">'Forma 4'!$H$11</definedName>
    <definedName name="VAS073_F_Geriamojovande113IsViso" localSheetId="1">'Forma 4'!$E$11</definedName>
    <definedName name="VAS073_F_Geriamojovande113IsViso">'Forma 4'!$E$11</definedName>
    <definedName name="VAS073_F_Geriamojovande1141NuotekuSurinkimas" localSheetId="1">'Forma 4'!$J$11</definedName>
    <definedName name="VAS073_F_Geriamojovande1141NuotekuSurinkimas">'Forma 4'!$J$11</definedName>
    <definedName name="VAS073_F_Geriamojovande1142NuotekuValymas" localSheetId="1">'Forma 4'!$K$11</definedName>
    <definedName name="VAS073_F_Geriamojovande1142NuotekuValymas">'Forma 4'!$K$11</definedName>
    <definedName name="VAS073_F_Geriamojovande1143NuotekuDumblo" localSheetId="1">'Forma 4'!$L$11</definedName>
    <definedName name="VAS073_F_Geriamojovande1143NuotekuDumblo">'Forma 4'!$L$11</definedName>
    <definedName name="VAS073_F_Geriamojovande114IsViso" localSheetId="1">'Forma 4'!$I$11</definedName>
    <definedName name="VAS073_F_Geriamojovande114IsViso">'Forma 4'!$I$11</definedName>
    <definedName name="VAS073_F_Geriamojovande115PavirsiniuNuoteku" localSheetId="1">'Forma 4'!$M$11</definedName>
    <definedName name="VAS073_F_Geriamojovande115PavirsiniuNuoteku">'Forma 4'!$M$11</definedName>
    <definedName name="VAS073_F_Geriamojovande116KitosReguliuojamosios" localSheetId="1">'Forma 4'!$N$11</definedName>
    <definedName name="VAS073_F_Geriamojovande116KitosReguliuojamosios">'Forma 4'!$N$11</definedName>
    <definedName name="VAS073_F_Geriamojovande117KitosVeiklos" localSheetId="1">'Forma 4'!$Q$11</definedName>
    <definedName name="VAS073_F_Geriamojovande117KitosVeiklos">'Forma 4'!$Q$11</definedName>
    <definedName name="VAS073_F_Geriamojovande11Apskaitosveikla1" localSheetId="1">'Forma 4'!$O$11</definedName>
    <definedName name="VAS073_F_Geriamojovande11Apskaitosveikla1">'Forma 4'!$O$11</definedName>
    <definedName name="VAS073_F_Geriamojovande11Kitareguliuoja1" localSheetId="1">'Forma 4'!$P$11</definedName>
    <definedName name="VAS073_F_Geriamojovande11Kitareguliuoja1">'Forma 4'!$P$11</definedName>
    <definedName name="VAS073_F_Geriamojovande121IS" localSheetId="1">'Forma 4'!$D$30</definedName>
    <definedName name="VAS073_F_Geriamojovande121IS">'Forma 4'!$D$30</definedName>
    <definedName name="VAS073_F_Geriamojovande1231GeriamojoVandens" localSheetId="1">'Forma 4'!$F$30</definedName>
    <definedName name="VAS073_F_Geriamojovande1231GeriamojoVandens">'Forma 4'!$F$30</definedName>
    <definedName name="VAS073_F_Geriamojovande1232GeriamojoVandens" localSheetId="1">'Forma 4'!$G$30</definedName>
    <definedName name="VAS073_F_Geriamojovande1232GeriamojoVandens">'Forma 4'!$G$30</definedName>
    <definedName name="VAS073_F_Geriamojovande1233GeriamojoVandens" localSheetId="1">'Forma 4'!$H$30</definedName>
    <definedName name="VAS073_F_Geriamojovande1233GeriamojoVandens">'Forma 4'!$H$30</definedName>
    <definedName name="VAS073_F_Geriamojovande123IsViso" localSheetId="1">'Forma 4'!$E$30</definedName>
    <definedName name="VAS073_F_Geriamojovande123IsViso">'Forma 4'!$E$30</definedName>
    <definedName name="VAS073_F_Geriamojovande1241NuotekuSurinkimas" localSheetId="1">'Forma 4'!$J$30</definedName>
    <definedName name="VAS073_F_Geriamojovande1241NuotekuSurinkimas">'Forma 4'!$J$30</definedName>
    <definedName name="VAS073_F_Geriamojovande1242NuotekuValymas" localSheetId="1">'Forma 4'!$K$30</definedName>
    <definedName name="VAS073_F_Geriamojovande1242NuotekuValymas">'Forma 4'!$K$30</definedName>
    <definedName name="VAS073_F_Geriamojovande1243NuotekuDumblo" localSheetId="1">'Forma 4'!$L$30</definedName>
    <definedName name="VAS073_F_Geriamojovande1243NuotekuDumblo">'Forma 4'!$L$30</definedName>
    <definedName name="VAS073_F_Geriamojovande124IsViso" localSheetId="1">'Forma 4'!$I$30</definedName>
    <definedName name="VAS073_F_Geriamojovande124IsViso">'Forma 4'!$I$30</definedName>
    <definedName name="VAS073_F_Geriamojovande125PavirsiniuNuoteku" localSheetId="1">'Forma 4'!$M$30</definedName>
    <definedName name="VAS073_F_Geriamojovande125PavirsiniuNuoteku">'Forma 4'!$M$30</definedName>
    <definedName name="VAS073_F_Geriamojovande126KitosReguliuojamosios" localSheetId="1">'Forma 4'!$N$30</definedName>
    <definedName name="VAS073_F_Geriamojovande126KitosReguliuojamosios">'Forma 4'!$N$30</definedName>
    <definedName name="VAS073_F_Geriamojovande127KitosVeiklos" localSheetId="1">'Forma 4'!$Q$30</definedName>
    <definedName name="VAS073_F_Geriamojovande127KitosVeiklos">'Forma 4'!$Q$30</definedName>
    <definedName name="VAS073_F_Geriamojovande12Apskaitosveikla1" localSheetId="1">'Forma 4'!$O$30</definedName>
    <definedName name="VAS073_F_Geriamojovande12Apskaitosveikla1">'Forma 4'!$O$30</definedName>
    <definedName name="VAS073_F_Geriamojovande12Kitareguliuoja1" localSheetId="1">'Forma 4'!$P$30</definedName>
    <definedName name="VAS073_F_Geriamojovande12Kitareguliuoja1">'Forma 4'!$P$30</definedName>
    <definedName name="VAS073_F_Imokosgarantin11IS" localSheetId="1">'Forma 4'!$D$63</definedName>
    <definedName name="VAS073_F_Imokosgarantin11IS">'Forma 4'!$D$63</definedName>
    <definedName name="VAS073_F_Imokosgarantin131GeriamojoVandens" localSheetId="1">'Forma 4'!$F$63</definedName>
    <definedName name="VAS073_F_Imokosgarantin131GeriamojoVandens">'Forma 4'!$F$63</definedName>
    <definedName name="VAS073_F_Imokosgarantin132GeriamojoVandens" localSheetId="1">'Forma 4'!$G$63</definedName>
    <definedName name="VAS073_F_Imokosgarantin132GeriamojoVandens">'Forma 4'!$G$63</definedName>
    <definedName name="VAS073_F_Imokosgarantin133GeriamojoVandens" localSheetId="1">'Forma 4'!$H$63</definedName>
    <definedName name="VAS073_F_Imokosgarantin133GeriamojoVandens">'Forma 4'!$H$63</definedName>
    <definedName name="VAS073_F_Imokosgarantin13IsViso" localSheetId="1">'Forma 4'!$E$63</definedName>
    <definedName name="VAS073_F_Imokosgarantin13IsViso">'Forma 4'!$E$63</definedName>
    <definedName name="VAS073_F_Imokosgarantin141NuotekuSurinkimas" localSheetId="1">'Forma 4'!$J$63</definedName>
    <definedName name="VAS073_F_Imokosgarantin141NuotekuSurinkimas">'Forma 4'!$J$63</definedName>
    <definedName name="VAS073_F_Imokosgarantin142NuotekuValymas" localSheetId="1">'Forma 4'!$K$63</definedName>
    <definedName name="VAS073_F_Imokosgarantin142NuotekuValymas">'Forma 4'!$K$63</definedName>
    <definedName name="VAS073_F_Imokosgarantin143NuotekuDumblo" localSheetId="1">'Forma 4'!$L$63</definedName>
    <definedName name="VAS073_F_Imokosgarantin143NuotekuDumblo">'Forma 4'!$L$63</definedName>
    <definedName name="VAS073_F_Imokosgarantin14IsViso" localSheetId="1">'Forma 4'!$I$63</definedName>
    <definedName name="VAS073_F_Imokosgarantin14IsViso">'Forma 4'!$I$63</definedName>
    <definedName name="VAS073_F_Imokosgarantin15PavirsiniuNuoteku" localSheetId="1">'Forma 4'!$M$63</definedName>
    <definedName name="VAS073_F_Imokosgarantin15PavirsiniuNuoteku">'Forma 4'!$M$63</definedName>
    <definedName name="VAS073_F_Imokosgarantin16KitosReguliuojamosios" localSheetId="1">'Forma 4'!$N$63</definedName>
    <definedName name="VAS073_F_Imokosgarantin16KitosReguliuojamosios">'Forma 4'!$N$63</definedName>
    <definedName name="VAS073_F_Imokosgarantin17KitosVeiklos" localSheetId="1">'Forma 4'!$Q$63</definedName>
    <definedName name="VAS073_F_Imokosgarantin17KitosVeiklos">'Forma 4'!$Q$63</definedName>
    <definedName name="VAS073_F_Imokosgarantin1Apskaitosveikla1" localSheetId="1">'Forma 4'!$O$63</definedName>
    <definedName name="VAS073_F_Imokosgarantin1Apskaitosveikla1">'Forma 4'!$O$63</definedName>
    <definedName name="VAS073_F_Imokosgarantin1Kitareguliuoja1" localSheetId="1">'Forma 4'!$P$63</definedName>
    <definedName name="VAS073_F_Imokosgarantin1Kitareguliuoja1">'Forma 4'!$P$63</definedName>
    <definedName name="VAS073_F_Imokuadministr11IS" localSheetId="1">'Forma 4'!$D$80</definedName>
    <definedName name="VAS073_F_Imokuadministr11IS">'Forma 4'!$D$80</definedName>
    <definedName name="VAS073_F_Imokuadministr131GeriamojoVandens" localSheetId="1">'Forma 4'!$F$80</definedName>
    <definedName name="VAS073_F_Imokuadministr131GeriamojoVandens">'Forma 4'!$F$80</definedName>
    <definedName name="VAS073_F_Imokuadministr132GeriamojoVandens" localSheetId="1">'Forma 4'!$G$80</definedName>
    <definedName name="VAS073_F_Imokuadministr132GeriamojoVandens">'Forma 4'!$G$80</definedName>
    <definedName name="VAS073_F_Imokuadministr133GeriamojoVandens" localSheetId="1">'Forma 4'!$H$80</definedName>
    <definedName name="VAS073_F_Imokuadministr133GeriamojoVandens">'Forma 4'!$H$80</definedName>
    <definedName name="VAS073_F_Imokuadministr13IsViso" localSheetId="1">'Forma 4'!$E$80</definedName>
    <definedName name="VAS073_F_Imokuadministr13IsViso">'Forma 4'!$E$80</definedName>
    <definedName name="VAS073_F_Imokuadministr141NuotekuSurinkimas" localSheetId="1">'Forma 4'!$J$80</definedName>
    <definedName name="VAS073_F_Imokuadministr141NuotekuSurinkimas">'Forma 4'!$J$80</definedName>
    <definedName name="VAS073_F_Imokuadministr142NuotekuValymas" localSheetId="1">'Forma 4'!$K$80</definedName>
    <definedName name="VAS073_F_Imokuadministr142NuotekuValymas">'Forma 4'!$K$80</definedName>
    <definedName name="VAS073_F_Imokuadministr143NuotekuDumblo" localSheetId="1">'Forma 4'!$L$80</definedName>
    <definedName name="VAS073_F_Imokuadministr143NuotekuDumblo">'Forma 4'!$L$80</definedName>
    <definedName name="VAS073_F_Imokuadministr14IsViso" localSheetId="1">'Forma 4'!$I$80</definedName>
    <definedName name="VAS073_F_Imokuadministr14IsViso">'Forma 4'!$I$80</definedName>
    <definedName name="VAS073_F_Imokuadministr15PavirsiniuNuoteku" localSheetId="1">'Forma 4'!$M$80</definedName>
    <definedName name="VAS073_F_Imokuadministr15PavirsiniuNuoteku">'Forma 4'!$M$80</definedName>
    <definedName name="VAS073_F_Imokuadministr16KitosReguliuojamosios" localSheetId="1">'Forma 4'!$N$80</definedName>
    <definedName name="VAS073_F_Imokuadministr16KitosReguliuojamosios">'Forma 4'!$N$80</definedName>
    <definedName name="VAS073_F_Imokuadministr17KitosVeiklos" localSheetId="1">'Forma 4'!$Q$80</definedName>
    <definedName name="VAS073_F_Imokuadministr17KitosVeiklos">'Forma 4'!$Q$80</definedName>
    <definedName name="VAS073_F_Imokuadministr1Apskaitosveikla1" localSheetId="1">'Forma 4'!$O$80</definedName>
    <definedName name="VAS073_F_Imokuadministr1Apskaitosveikla1">'Forma 4'!$O$80</definedName>
    <definedName name="VAS073_F_Imokuadministr1Kitareguliuoja1" localSheetId="1">'Forma 4'!$P$80</definedName>
    <definedName name="VAS073_F_Imokuadministr1Kitareguliuoja1">'Forma 4'!$P$80</definedName>
    <definedName name="VAS073_F_Imokuadministr21IS" localSheetId="1">'Forma 4'!$D$133</definedName>
    <definedName name="VAS073_F_Imokuadministr21IS">'Forma 4'!$D$133</definedName>
    <definedName name="VAS073_F_Imokuadministr231GeriamojoVandens" localSheetId="1">'Forma 4'!$F$133</definedName>
    <definedName name="VAS073_F_Imokuadministr231GeriamojoVandens">'Forma 4'!$F$133</definedName>
    <definedName name="VAS073_F_Imokuadministr232GeriamojoVandens" localSheetId="1">'Forma 4'!$G$133</definedName>
    <definedName name="VAS073_F_Imokuadministr232GeriamojoVandens">'Forma 4'!$G$133</definedName>
    <definedName name="VAS073_F_Imokuadministr233GeriamojoVandens" localSheetId="1">'Forma 4'!$H$133</definedName>
    <definedName name="VAS073_F_Imokuadministr233GeriamojoVandens">'Forma 4'!$H$133</definedName>
    <definedName name="VAS073_F_Imokuadministr23IsViso" localSheetId="1">'Forma 4'!$E$133</definedName>
    <definedName name="VAS073_F_Imokuadministr23IsViso">'Forma 4'!$E$133</definedName>
    <definedName name="VAS073_F_Imokuadministr241NuotekuSurinkimas" localSheetId="1">'Forma 4'!$J$133</definedName>
    <definedName name="VAS073_F_Imokuadministr241NuotekuSurinkimas">'Forma 4'!$J$133</definedName>
    <definedName name="VAS073_F_Imokuadministr242NuotekuValymas" localSheetId="1">'Forma 4'!$K$133</definedName>
    <definedName name="VAS073_F_Imokuadministr242NuotekuValymas">'Forma 4'!$K$133</definedName>
    <definedName name="VAS073_F_Imokuadministr243NuotekuDumblo" localSheetId="1">'Forma 4'!$L$133</definedName>
    <definedName name="VAS073_F_Imokuadministr243NuotekuDumblo">'Forma 4'!$L$133</definedName>
    <definedName name="VAS073_F_Imokuadministr24IsViso" localSheetId="1">'Forma 4'!$I$133</definedName>
    <definedName name="VAS073_F_Imokuadministr24IsViso">'Forma 4'!$I$133</definedName>
    <definedName name="VAS073_F_Imokuadministr25PavirsiniuNuoteku" localSheetId="1">'Forma 4'!$M$133</definedName>
    <definedName name="VAS073_F_Imokuadministr25PavirsiniuNuoteku">'Forma 4'!$M$133</definedName>
    <definedName name="VAS073_F_Imokuadministr26KitosReguliuojamosios" localSheetId="1">'Forma 4'!$N$133</definedName>
    <definedName name="VAS073_F_Imokuadministr26KitosReguliuojamosios">'Forma 4'!$N$133</definedName>
    <definedName name="VAS073_F_Imokuadministr27KitosVeiklos" localSheetId="1">'Forma 4'!$Q$133</definedName>
    <definedName name="VAS073_F_Imokuadministr27KitosVeiklos">'Forma 4'!$Q$133</definedName>
    <definedName name="VAS073_F_Imokuadministr2Apskaitosveikla1" localSheetId="1">'Forma 4'!$O$133</definedName>
    <definedName name="VAS073_F_Imokuadministr2Apskaitosveikla1">'Forma 4'!$O$133</definedName>
    <definedName name="VAS073_F_Imokuadministr2Kitareguliuoja1" localSheetId="1">'Forma 4'!$P$133</definedName>
    <definedName name="VAS073_F_Imokuadministr2Kitareguliuoja1">'Forma 4'!$P$133</definedName>
    <definedName name="VAS073_F_Imokuadministr31IS" localSheetId="1">'Forma 4'!$D$185</definedName>
    <definedName name="VAS073_F_Imokuadministr31IS">'Forma 4'!$D$185</definedName>
    <definedName name="VAS073_F_Imokuadministr331GeriamojoVandens" localSheetId="1">'Forma 4'!$F$185</definedName>
    <definedName name="VAS073_F_Imokuadministr331GeriamojoVandens">'Forma 4'!$F$185</definedName>
    <definedName name="VAS073_F_Imokuadministr332GeriamojoVandens" localSheetId="1">'Forma 4'!$G$185</definedName>
    <definedName name="VAS073_F_Imokuadministr332GeriamojoVandens">'Forma 4'!$G$185</definedName>
    <definedName name="VAS073_F_Imokuadministr333GeriamojoVandens" localSheetId="1">'Forma 4'!$H$185</definedName>
    <definedName name="VAS073_F_Imokuadministr333GeriamojoVandens">'Forma 4'!$H$185</definedName>
    <definedName name="VAS073_F_Imokuadministr33IsViso" localSheetId="1">'Forma 4'!$E$185</definedName>
    <definedName name="VAS073_F_Imokuadministr33IsViso">'Forma 4'!$E$185</definedName>
    <definedName name="VAS073_F_Imokuadministr341NuotekuSurinkimas" localSheetId="1">'Forma 4'!$J$185</definedName>
    <definedName name="VAS073_F_Imokuadministr341NuotekuSurinkimas">'Forma 4'!$J$185</definedName>
    <definedName name="VAS073_F_Imokuadministr342NuotekuValymas" localSheetId="1">'Forma 4'!$K$185</definedName>
    <definedName name="VAS073_F_Imokuadministr342NuotekuValymas">'Forma 4'!$K$185</definedName>
    <definedName name="VAS073_F_Imokuadministr343NuotekuDumblo" localSheetId="1">'Forma 4'!$L$185</definedName>
    <definedName name="VAS073_F_Imokuadministr343NuotekuDumblo">'Forma 4'!$L$185</definedName>
    <definedName name="VAS073_F_Imokuadministr34IsViso" localSheetId="1">'Forma 4'!$I$185</definedName>
    <definedName name="VAS073_F_Imokuadministr34IsViso">'Forma 4'!$I$185</definedName>
    <definedName name="VAS073_F_Imokuadministr35PavirsiniuNuoteku" localSheetId="1">'Forma 4'!$M$185</definedName>
    <definedName name="VAS073_F_Imokuadministr35PavirsiniuNuoteku">'Forma 4'!$M$185</definedName>
    <definedName name="VAS073_F_Imokuadministr36KitosReguliuojamosios" localSheetId="1">'Forma 4'!$N$185</definedName>
    <definedName name="VAS073_F_Imokuadministr36KitosReguliuojamosios">'Forma 4'!$N$185</definedName>
    <definedName name="VAS073_F_Imokuadministr37KitosVeiklos" localSheetId="1">'Forma 4'!$Q$185</definedName>
    <definedName name="VAS073_F_Imokuadministr37KitosVeiklos">'Forma 4'!$Q$185</definedName>
    <definedName name="VAS073_F_Imokuadministr3Apskaitosveikla1" localSheetId="1">'Forma 4'!$O$185</definedName>
    <definedName name="VAS073_F_Imokuadministr3Apskaitosveikla1">'Forma 4'!$O$185</definedName>
    <definedName name="VAS073_F_Imokuadministr3Kitareguliuoja1" localSheetId="1">'Forma 4'!$P$185</definedName>
    <definedName name="VAS073_F_Imokuadministr3Kitareguliuoja1">'Forma 4'!$P$185</definedName>
    <definedName name="VAS073_F_Imokuadministr41IS" localSheetId="1">'Forma 4'!$D$230</definedName>
    <definedName name="VAS073_F_Imokuadministr41IS">'Forma 4'!$D$230</definedName>
    <definedName name="VAS073_F_Imokuadministr431GeriamojoVandens" localSheetId="1">'Forma 4'!$F$230</definedName>
    <definedName name="VAS073_F_Imokuadministr431GeriamojoVandens">'Forma 4'!$F$230</definedName>
    <definedName name="VAS073_F_Imokuadministr432GeriamojoVandens" localSheetId="1">'Forma 4'!$G$230</definedName>
    <definedName name="VAS073_F_Imokuadministr432GeriamojoVandens">'Forma 4'!$G$230</definedName>
    <definedName name="VAS073_F_Imokuadministr433GeriamojoVandens" localSheetId="1">'Forma 4'!$H$230</definedName>
    <definedName name="VAS073_F_Imokuadministr433GeriamojoVandens">'Forma 4'!$H$230</definedName>
    <definedName name="VAS073_F_Imokuadministr43IsViso" localSheetId="1">'Forma 4'!$E$230</definedName>
    <definedName name="VAS073_F_Imokuadministr43IsViso">'Forma 4'!$E$230</definedName>
    <definedName name="VAS073_F_Imokuadministr441NuotekuSurinkimas" localSheetId="1">'Forma 4'!$J$230</definedName>
    <definedName name="VAS073_F_Imokuadministr441NuotekuSurinkimas">'Forma 4'!$J$230</definedName>
    <definedName name="VAS073_F_Imokuadministr442NuotekuValymas" localSheetId="1">'Forma 4'!$K$230</definedName>
    <definedName name="VAS073_F_Imokuadministr442NuotekuValymas">'Forma 4'!$K$230</definedName>
    <definedName name="VAS073_F_Imokuadministr443NuotekuDumblo" localSheetId="1">'Forma 4'!$L$230</definedName>
    <definedName name="VAS073_F_Imokuadministr443NuotekuDumblo">'Forma 4'!$L$230</definedName>
    <definedName name="VAS073_F_Imokuadministr44IsViso" localSheetId="1">'Forma 4'!$I$230</definedName>
    <definedName name="VAS073_F_Imokuadministr44IsViso">'Forma 4'!$I$230</definedName>
    <definedName name="VAS073_F_Imokuadministr45PavirsiniuNuoteku" localSheetId="1">'Forma 4'!$M$230</definedName>
    <definedName name="VAS073_F_Imokuadministr45PavirsiniuNuoteku">'Forma 4'!$M$230</definedName>
    <definedName name="VAS073_F_Imokuadministr46KitosReguliuojamosios" localSheetId="1">'Forma 4'!$N$230</definedName>
    <definedName name="VAS073_F_Imokuadministr46KitosReguliuojamosios">'Forma 4'!$N$230</definedName>
    <definedName name="VAS073_F_Imokuadministr47KitosVeiklos" localSheetId="1">'Forma 4'!$Q$230</definedName>
    <definedName name="VAS073_F_Imokuadministr47KitosVeiklos">'Forma 4'!$Q$230</definedName>
    <definedName name="VAS073_F_Imokuadministr4Apskaitosveikla1" localSheetId="1">'Forma 4'!$O$230</definedName>
    <definedName name="VAS073_F_Imokuadministr4Apskaitosveikla1">'Forma 4'!$O$230</definedName>
    <definedName name="VAS073_F_Imokuadministr4Kitareguliuoja1" localSheetId="1">'Forma 4'!$P$230</definedName>
    <definedName name="VAS073_F_Imokuadministr4Kitareguliuoja1">'Forma 4'!$P$230</definedName>
    <definedName name="VAS073_F_Kanceliariness11IS" localSheetId="1">'Forma 4'!$D$74</definedName>
    <definedName name="VAS073_F_Kanceliariness11IS">'Forma 4'!$D$74</definedName>
    <definedName name="VAS073_F_Kanceliariness131GeriamojoVandens" localSheetId="1">'Forma 4'!$F$74</definedName>
    <definedName name="VAS073_F_Kanceliariness131GeriamojoVandens">'Forma 4'!$F$74</definedName>
    <definedName name="VAS073_F_Kanceliariness132GeriamojoVandens" localSheetId="1">'Forma 4'!$G$74</definedName>
    <definedName name="VAS073_F_Kanceliariness132GeriamojoVandens">'Forma 4'!$G$74</definedName>
    <definedName name="VAS073_F_Kanceliariness133GeriamojoVandens" localSheetId="1">'Forma 4'!$H$74</definedName>
    <definedName name="VAS073_F_Kanceliariness133GeriamojoVandens">'Forma 4'!$H$74</definedName>
    <definedName name="VAS073_F_Kanceliariness13IsViso" localSheetId="1">'Forma 4'!$E$74</definedName>
    <definedName name="VAS073_F_Kanceliariness13IsViso">'Forma 4'!$E$74</definedName>
    <definedName name="VAS073_F_Kanceliariness141NuotekuSurinkimas" localSheetId="1">'Forma 4'!$J$74</definedName>
    <definedName name="VAS073_F_Kanceliariness141NuotekuSurinkimas">'Forma 4'!$J$74</definedName>
    <definedName name="VAS073_F_Kanceliariness142NuotekuValymas" localSheetId="1">'Forma 4'!$K$74</definedName>
    <definedName name="VAS073_F_Kanceliariness142NuotekuValymas">'Forma 4'!$K$74</definedName>
    <definedName name="VAS073_F_Kanceliariness143NuotekuDumblo" localSheetId="1">'Forma 4'!$L$74</definedName>
    <definedName name="VAS073_F_Kanceliariness143NuotekuDumblo">'Forma 4'!$L$74</definedName>
    <definedName name="VAS073_F_Kanceliariness14IsViso" localSheetId="1">'Forma 4'!$I$74</definedName>
    <definedName name="VAS073_F_Kanceliariness14IsViso">'Forma 4'!$I$74</definedName>
    <definedName name="VAS073_F_Kanceliariness15PavirsiniuNuoteku" localSheetId="1">'Forma 4'!$M$74</definedName>
    <definedName name="VAS073_F_Kanceliariness15PavirsiniuNuoteku">'Forma 4'!$M$74</definedName>
    <definedName name="VAS073_F_Kanceliariness16KitosReguliuojamosios" localSheetId="1">'Forma 4'!$N$74</definedName>
    <definedName name="VAS073_F_Kanceliariness16KitosReguliuojamosios">'Forma 4'!$N$74</definedName>
    <definedName name="VAS073_F_Kanceliariness17KitosVeiklos" localSheetId="1">'Forma 4'!$Q$74</definedName>
    <definedName name="VAS073_F_Kanceliariness17KitosVeiklos">'Forma 4'!$Q$74</definedName>
    <definedName name="VAS073_F_Kanceliariness1Apskaitosveikla1" localSheetId="1">'Forma 4'!$O$74</definedName>
    <definedName name="VAS073_F_Kanceliariness1Apskaitosveikla1">'Forma 4'!$O$74</definedName>
    <definedName name="VAS073_F_Kanceliariness1Kitareguliuoja1" localSheetId="1">'Forma 4'!$P$74</definedName>
    <definedName name="VAS073_F_Kanceliariness1Kitareguliuoja1">'Forma 4'!$P$74</definedName>
    <definedName name="VAS073_F_Kanceliariness21IS" localSheetId="1">'Forma 4'!$D$127</definedName>
    <definedName name="VAS073_F_Kanceliariness21IS">'Forma 4'!$D$127</definedName>
    <definedName name="VAS073_F_Kanceliariness231GeriamojoVandens" localSheetId="1">'Forma 4'!$F$127</definedName>
    <definedName name="VAS073_F_Kanceliariness231GeriamojoVandens">'Forma 4'!$F$127</definedName>
    <definedName name="VAS073_F_Kanceliariness232GeriamojoVandens" localSheetId="1">'Forma 4'!$G$127</definedName>
    <definedName name="VAS073_F_Kanceliariness232GeriamojoVandens">'Forma 4'!$G$127</definedName>
    <definedName name="VAS073_F_Kanceliariness233GeriamojoVandens" localSheetId="1">'Forma 4'!$H$127</definedName>
    <definedName name="VAS073_F_Kanceliariness233GeriamojoVandens">'Forma 4'!$H$127</definedName>
    <definedName name="VAS073_F_Kanceliariness23IsViso" localSheetId="1">'Forma 4'!$E$127</definedName>
    <definedName name="VAS073_F_Kanceliariness23IsViso">'Forma 4'!$E$127</definedName>
    <definedName name="VAS073_F_Kanceliariness241NuotekuSurinkimas" localSheetId="1">'Forma 4'!$J$127</definedName>
    <definedName name="VAS073_F_Kanceliariness241NuotekuSurinkimas">'Forma 4'!$J$127</definedName>
    <definedName name="VAS073_F_Kanceliariness242NuotekuValymas" localSheetId="1">'Forma 4'!$K$127</definedName>
    <definedName name="VAS073_F_Kanceliariness242NuotekuValymas">'Forma 4'!$K$127</definedName>
    <definedName name="VAS073_F_Kanceliariness243NuotekuDumblo" localSheetId="1">'Forma 4'!$L$127</definedName>
    <definedName name="VAS073_F_Kanceliariness243NuotekuDumblo">'Forma 4'!$L$127</definedName>
    <definedName name="VAS073_F_Kanceliariness24IsViso" localSheetId="1">'Forma 4'!$I$127</definedName>
    <definedName name="VAS073_F_Kanceliariness24IsViso">'Forma 4'!$I$127</definedName>
    <definedName name="VAS073_F_Kanceliariness25PavirsiniuNuoteku" localSheetId="1">'Forma 4'!$M$127</definedName>
    <definedName name="VAS073_F_Kanceliariness25PavirsiniuNuoteku">'Forma 4'!$M$127</definedName>
    <definedName name="VAS073_F_Kanceliariness26KitosReguliuojamosios" localSheetId="1">'Forma 4'!$N$127</definedName>
    <definedName name="VAS073_F_Kanceliariness26KitosReguliuojamosios">'Forma 4'!$N$127</definedName>
    <definedName name="VAS073_F_Kanceliariness27KitosVeiklos" localSheetId="1">'Forma 4'!$Q$127</definedName>
    <definedName name="VAS073_F_Kanceliariness27KitosVeiklos">'Forma 4'!$Q$127</definedName>
    <definedName name="VAS073_F_Kanceliariness2Apskaitosveikla1" localSheetId="1">'Forma 4'!$O$127</definedName>
    <definedName name="VAS073_F_Kanceliariness2Apskaitosveikla1">'Forma 4'!$O$127</definedName>
    <definedName name="VAS073_F_Kanceliariness2Kitareguliuoja1" localSheetId="1">'Forma 4'!$P$127</definedName>
    <definedName name="VAS073_F_Kanceliariness2Kitareguliuoja1">'Forma 4'!$P$127</definedName>
    <definedName name="VAS073_F_Kanceliariness31IS" localSheetId="1">'Forma 4'!$D$179</definedName>
    <definedName name="VAS073_F_Kanceliariness31IS">'Forma 4'!$D$179</definedName>
    <definedName name="VAS073_F_Kanceliariness331GeriamojoVandens" localSheetId="1">'Forma 4'!$F$179</definedName>
    <definedName name="VAS073_F_Kanceliariness331GeriamojoVandens">'Forma 4'!$F$179</definedName>
    <definedName name="VAS073_F_Kanceliariness332GeriamojoVandens" localSheetId="1">'Forma 4'!$G$179</definedName>
    <definedName name="VAS073_F_Kanceliariness332GeriamojoVandens">'Forma 4'!$G$179</definedName>
    <definedName name="VAS073_F_Kanceliariness333GeriamojoVandens" localSheetId="1">'Forma 4'!$H$179</definedName>
    <definedName name="VAS073_F_Kanceliariness333GeriamojoVandens">'Forma 4'!$H$179</definedName>
    <definedName name="VAS073_F_Kanceliariness33IsViso" localSheetId="1">'Forma 4'!$E$179</definedName>
    <definedName name="VAS073_F_Kanceliariness33IsViso">'Forma 4'!$E$179</definedName>
    <definedName name="VAS073_F_Kanceliariness341NuotekuSurinkimas" localSheetId="1">'Forma 4'!$J$179</definedName>
    <definedName name="VAS073_F_Kanceliariness341NuotekuSurinkimas">'Forma 4'!$J$179</definedName>
    <definedName name="VAS073_F_Kanceliariness342NuotekuValymas" localSheetId="1">'Forma 4'!$K$179</definedName>
    <definedName name="VAS073_F_Kanceliariness342NuotekuValymas">'Forma 4'!$K$179</definedName>
    <definedName name="VAS073_F_Kanceliariness343NuotekuDumblo" localSheetId="1">'Forma 4'!$L$179</definedName>
    <definedName name="VAS073_F_Kanceliariness343NuotekuDumblo">'Forma 4'!$L$179</definedName>
    <definedName name="VAS073_F_Kanceliariness34IsViso" localSheetId="1">'Forma 4'!$I$179</definedName>
    <definedName name="VAS073_F_Kanceliariness34IsViso">'Forma 4'!$I$179</definedName>
    <definedName name="VAS073_F_Kanceliariness35PavirsiniuNuoteku" localSheetId="1">'Forma 4'!$M$179</definedName>
    <definedName name="VAS073_F_Kanceliariness35PavirsiniuNuoteku">'Forma 4'!$M$179</definedName>
    <definedName name="VAS073_F_Kanceliariness36KitosReguliuojamosios" localSheetId="1">'Forma 4'!$N$179</definedName>
    <definedName name="VAS073_F_Kanceliariness36KitosReguliuojamosios">'Forma 4'!$N$179</definedName>
    <definedName name="VAS073_F_Kanceliariness37KitosVeiklos" localSheetId="1">'Forma 4'!$Q$179</definedName>
    <definedName name="VAS073_F_Kanceliariness37KitosVeiklos">'Forma 4'!$Q$179</definedName>
    <definedName name="VAS073_F_Kanceliariness3Apskaitosveikla1" localSheetId="1">'Forma 4'!$O$179</definedName>
    <definedName name="VAS073_F_Kanceliariness3Apskaitosveikla1">'Forma 4'!$O$179</definedName>
    <definedName name="VAS073_F_Kanceliariness3Kitareguliuoja1" localSheetId="1">'Forma 4'!$P$179</definedName>
    <definedName name="VAS073_F_Kanceliariness3Kitareguliuoja1">'Forma 4'!$P$179</definedName>
    <definedName name="VAS073_F_Kanceliariness41IS" localSheetId="1">'Forma 4'!$D$224</definedName>
    <definedName name="VAS073_F_Kanceliariness41IS">'Forma 4'!$D$224</definedName>
    <definedName name="VAS073_F_Kanceliariness431GeriamojoVandens" localSheetId="1">'Forma 4'!$F$224</definedName>
    <definedName name="VAS073_F_Kanceliariness431GeriamojoVandens">'Forma 4'!$F$224</definedName>
    <definedName name="VAS073_F_Kanceliariness432GeriamojoVandens" localSheetId="1">'Forma 4'!$G$224</definedName>
    <definedName name="VAS073_F_Kanceliariness432GeriamojoVandens">'Forma 4'!$G$224</definedName>
    <definedName name="VAS073_F_Kanceliariness433GeriamojoVandens" localSheetId="1">'Forma 4'!$H$224</definedName>
    <definedName name="VAS073_F_Kanceliariness433GeriamojoVandens">'Forma 4'!$H$224</definedName>
    <definedName name="VAS073_F_Kanceliariness43IsViso" localSheetId="1">'Forma 4'!$E$224</definedName>
    <definedName name="VAS073_F_Kanceliariness43IsViso">'Forma 4'!$E$224</definedName>
    <definedName name="VAS073_F_Kanceliariness441NuotekuSurinkimas" localSheetId="1">'Forma 4'!$J$224</definedName>
    <definedName name="VAS073_F_Kanceliariness441NuotekuSurinkimas">'Forma 4'!$J$224</definedName>
    <definedName name="VAS073_F_Kanceliariness442NuotekuValymas" localSheetId="1">'Forma 4'!$K$224</definedName>
    <definedName name="VAS073_F_Kanceliariness442NuotekuValymas">'Forma 4'!$K$224</definedName>
    <definedName name="VAS073_F_Kanceliariness443NuotekuDumblo" localSheetId="1">'Forma 4'!$L$224</definedName>
    <definedName name="VAS073_F_Kanceliariness443NuotekuDumblo">'Forma 4'!$L$224</definedName>
    <definedName name="VAS073_F_Kanceliariness44IsViso" localSheetId="1">'Forma 4'!$I$224</definedName>
    <definedName name="VAS073_F_Kanceliariness44IsViso">'Forma 4'!$I$224</definedName>
    <definedName name="VAS073_F_Kanceliariness45PavirsiniuNuoteku" localSheetId="1">'Forma 4'!$M$224</definedName>
    <definedName name="VAS073_F_Kanceliariness45PavirsiniuNuoteku">'Forma 4'!$M$224</definedName>
    <definedName name="VAS073_F_Kanceliariness46KitosReguliuojamosios" localSheetId="1">'Forma 4'!$N$224</definedName>
    <definedName name="VAS073_F_Kanceliariness46KitosReguliuojamosios">'Forma 4'!$N$224</definedName>
    <definedName name="VAS073_F_Kanceliariness47KitosVeiklos" localSheetId="1">'Forma 4'!$Q$224</definedName>
    <definedName name="VAS073_F_Kanceliariness47KitosVeiklos">'Forma 4'!$Q$224</definedName>
    <definedName name="VAS073_F_Kanceliariness4Apskaitosveikla1" localSheetId="1">'Forma 4'!$O$224</definedName>
    <definedName name="VAS073_F_Kanceliariness4Apskaitosveikla1">'Forma 4'!$O$224</definedName>
    <definedName name="VAS073_F_Kanceliariness4Kitareguliuoja1" localSheetId="1">'Forma 4'!$P$224</definedName>
    <definedName name="VAS073_F_Kanceliariness4Kitareguliuoja1">'Forma 4'!$P$224</definedName>
    <definedName name="VAS073_F_Kintamosiospas11IS" localSheetId="1">'Forma 4'!$D$28</definedName>
    <definedName name="VAS073_F_Kintamosiospas11IS">'Forma 4'!$D$28</definedName>
    <definedName name="VAS073_F_Kintamosiospas131GeriamojoVandens" localSheetId="1">'Forma 4'!$F$28</definedName>
    <definedName name="VAS073_F_Kintamosiospas131GeriamojoVandens">'Forma 4'!$F$28</definedName>
    <definedName name="VAS073_F_Kintamosiospas132GeriamojoVandens" localSheetId="1">'Forma 4'!$G$28</definedName>
    <definedName name="VAS073_F_Kintamosiospas132GeriamojoVandens">'Forma 4'!$G$28</definedName>
    <definedName name="VAS073_F_Kintamosiospas133GeriamojoVandens" localSheetId="1">'Forma 4'!$H$28</definedName>
    <definedName name="VAS073_F_Kintamosiospas133GeriamojoVandens">'Forma 4'!$H$28</definedName>
    <definedName name="VAS073_F_Kintamosiospas13IsViso" localSheetId="1">'Forma 4'!$E$28</definedName>
    <definedName name="VAS073_F_Kintamosiospas13IsViso">'Forma 4'!$E$28</definedName>
    <definedName name="VAS073_F_Kintamosiospas141NuotekuSurinkimas" localSheetId="1">'Forma 4'!$J$28</definedName>
    <definedName name="VAS073_F_Kintamosiospas141NuotekuSurinkimas">'Forma 4'!$J$28</definedName>
    <definedName name="VAS073_F_Kintamosiospas142NuotekuValymas" localSheetId="1">'Forma 4'!$K$28</definedName>
    <definedName name="VAS073_F_Kintamosiospas142NuotekuValymas">'Forma 4'!$K$28</definedName>
    <definedName name="VAS073_F_Kintamosiospas143NuotekuDumblo" localSheetId="1">'Forma 4'!$L$28</definedName>
    <definedName name="VAS073_F_Kintamosiospas143NuotekuDumblo">'Forma 4'!$L$28</definedName>
    <definedName name="VAS073_F_Kintamosiospas14IsViso" localSheetId="1">'Forma 4'!$I$28</definedName>
    <definedName name="VAS073_F_Kintamosiospas14IsViso">'Forma 4'!$I$28</definedName>
    <definedName name="VAS073_F_Kintamosiospas15PavirsiniuNuoteku" localSheetId="1">'Forma 4'!$M$28</definedName>
    <definedName name="VAS073_F_Kintamosiospas15PavirsiniuNuoteku">'Forma 4'!$M$28</definedName>
    <definedName name="VAS073_F_Kintamosiospas16KitosReguliuojamosios" localSheetId="1">'Forma 4'!$N$28</definedName>
    <definedName name="VAS073_F_Kintamosiospas16KitosReguliuojamosios">'Forma 4'!$N$28</definedName>
    <definedName name="VAS073_F_Kintamosiospas17KitosVeiklos" localSheetId="1">'Forma 4'!$Q$28</definedName>
    <definedName name="VAS073_F_Kintamosiospas17KitosVeiklos">'Forma 4'!$Q$28</definedName>
    <definedName name="VAS073_F_Kintamosiospas1Apskaitosveikla1" localSheetId="1">'Forma 4'!$O$28</definedName>
    <definedName name="VAS073_F_Kintamosiospas1Apskaitosveikla1">'Forma 4'!$O$28</definedName>
    <definedName name="VAS073_F_Kintamosiospas1Kitareguliuoja1" localSheetId="1">'Forma 4'!$P$28</definedName>
    <definedName name="VAS073_F_Kintamosiospas1Kitareguliuoja1">'Forma 4'!$P$28</definedName>
    <definedName name="VAS073_F_Kitosadministr11IS" localSheetId="1">'Forma 4'!$D$82</definedName>
    <definedName name="VAS073_F_Kitosadministr11IS">'Forma 4'!$D$82</definedName>
    <definedName name="VAS073_F_Kitosadministr131GeriamojoVandens" localSheetId="1">'Forma 4'!$F$82</definedName>
    <definedName name="VAS073_F_Kitosadministr131GeriamojoVandens">'Forma 4'!$F$82</definedName>
    <definedName name="VAS073_F_Kitosadministr132GeriamojoVandens" localSheetId="1">'Forma 4'!$G$82</definedName>
    <definedName name="VAS073_F_Kitosadministr132GeriamojoVandens">'Forma 4'!$G$82</definedName>
    <definedName name="VAS073_F_Kitosadministr133GeriamojoVandens" localSheetId="1">'Forma 4'!$H$82</definedName>
    <definedName name="VAS073_F_Kitosadministr133GeriamojoVandens">'Forma 4'!$H$82</definedName>
    <definedName name="VAS073_F_Kitosadministr13IsViso" localSheetId="1">'Forma 4'!$E$82</definedName>
    <definedName name="VAS073_F_Kitosadministr13IsViso">'Forma 4'!$E$82</definedName>
    <definedName name="VAS073_F_Kitosadministr141NuotekuSurinkimas" localSheetId="1">'Forma 4'!$J$82</definedName>
    <definedName name="VAS073_F_Kitosadministr141NuotekuSurinkimas">'Forma 4'!$J$82</definedName>
    <definedName name="VAS073_F_Kitosadministr142NuotekuValymas" localSheetId="1">'Forma 4'!$K$82</definedName>
    <definedName name="VAS073_F_Kitosadministr142NuotekuValymas">'Forma 4'!$K$82</definedName>
    <definedName name="VAS073_F_Kitosadministr143NuotekuDumblo" localSheetId="1">'Forma 4'!$L$82</definedName>
    <definedName name="VAS073_F_Kitosadministr143NuotekuDumblo">'Forma 4'!$L$82</definedName>
    <definedName name="VAS073_F_Kitosadministr14IsViso" localSheetId="1">'Forma 4'!$I$82</definedName>
    <definedName name="VAS073_F_Kitosadministr14IsViso">'Forma 4'!$I$82</definedName>
    <definedName name="VAS073_F_Kitosadministr15PavirsiniuNuoteku" localSheetId="1">'Forma 4'!$M$82</definedName>
    <definedName name="VAS073_F_Kitosadministr15PavirsiniuNuoteku">'Forma 4'!$M$82</definedName>
    <definedName name="VAS073_F_Kitosadministr16KitosReguliuojamosios" localSheetId="1">'Forma 4'!$N$82</definedName>
    <definedName name="VAS073_F_Kitosadministr16KitosReguliuojamosios">'Forma 4'!$N$82</definedName>
    <definedName name="VAS073_F_Kitosadministr17KitosVeiklos" localSheetId="1">'Forma 4'!$Q$82</definedName>
    <definedName name="VAS073_F_Kitosadministr17KitosVeiklos">'Forma 4'!$Q$82</definedName>
    <definedName name="VAS073_F_Kitosadministr1Apskaitosveikla1" localSheetId="1">'Forma 4'!$O$82</definedName>
    <definedName name="VAS073_F_Kitosadministr1Apskaitosveikla1">'Forma 4'!$O$82</definedName>
    <definedName name="VAS073_F_Kitosadministr1Kitareguliuoja1" localSheetId="1">'Forma 4'!$P$82</definedName>
    <definedName name="VAS073_F_Kitosadministr1Kitareguliuoja1">'Forma 4'!$P$82</definedName>
    <definedName name="VAS073_F_Kitosadministr21IS" localSheetId="1">'Forma 4'!$D$135</definedName>
    <definedName name="VAS073_F_Kitosadministr21IS">'Forma 4'!$D$135</definedName>
    <definedName name="VAS073_F_Kitosadministr231GeriamojoVandens" localSheetId="1">'Forma 4'!$F$135</definedName>
    <definedName name="VAS073_F_Kitosadministr231GeriamojoVandens">'Forma 4'!$F$135</definedName>
    <definedName name="VAS073_F_Kitosadministr232GeriamojoVandens" localSheetId="1">'Forma 4'!$G$135</definedName>
    <definedName name="VAS073_F_Kitosadministr232GeriamojoVandens">'Forma 4'!$G$135</definedName>
    <definedName name="VAS073_F_Kitosadministr233GeriamojoVandens" localSheetId="1">'Forma 4'!$H$135</definedName>
    <definedName name="VAS073_F_Kitosadministr233GeriamojoVandens">'Forma 4'!$H$135</definedName>
    <definedName name="VAS073_F_Kitosadministr23IsViso" localSheetId="1">'Forma 4'!$E$135</definedName>
    <definedName name="VAS073_F_Kitosadministr23IsViso">'Forma 4'!$E$135</definedName>
    <definedName name="VAS073_F_Kitosadministr241NuotekuSurinkimas" localSheetId="1">'Forma 4'!$J$135</definedName>
    <definedName name="VAS073_F_Kitosadministr241NuotekuSurinkimas">'Forma 4'!$J$135</definedName>
    <definedName name="VAS073_F_Kitosadministr242NuotekuValymas" localSheetId="1">'Forma 4'!$K$135</definedName>
    <definedName name="VAS073_F_Kitosadministr242NuotekuValymas">'Forma 4'!$K$135</definedName>
    <definedName name="VAS073_F_Kitosadministr243NuotekuDumblo" localSheetId="1">'Forma 4'!$L$135</definedName>
    <definedName name="VAS073_F_Kitosadministr243NuotekuDumblo">'Forma 4'!$L$135</definedName>
    <definedName name="VAS073_F_Kitosadministr24IsViso" localSheetId="1">'Forma 4'!$I$135</definedName>
    <definedName name="VAS073_F_Kitosadministr24IsViso">'Forma 4'!$I$135</definedName>
    <definedName name="VAS073_F_Kitosadministr25PavirsiniuNuoteku" localSheetId="1">'Forma 4'!$M$135</definedName>
    <definedName name="VAS073_F_Kitosadministr25PavirsiniuNuoteku">'Forma 4'!$M$135</definedName>
    <definedName name="VAS073_F_Kitosadministr26KitosReguliuojamosios" localSheetId="1">'Forma 4'!$N$135</definedName>
    <definedName name="VAS073_F_Kitosadministr26KitosReguliuojamosios">'Forma 4'!$N$135</definedName>
    <definedName name="VAS073_F_Kitosadministr27KitosVeiklos" localSheetId="1">'Forma 4'!$Q$135</definedName>
    <definedName name="VAS073_F_Kitosadministr27KitosVeiklos">'Forma 4'!$Q$135</definedName>
    <definedName name="VAS073_F_Kitosadministr2Apskaitosveikla1" localSheetId="1">'Forma 4'!$O$135</definedName>
    <definedName name="VAS073_F_Kitosadministr2Apskaitosveikla1">'Forma 4'!$O$135</definedName>
    <definedName name="VAS073_F_Kitosadministr2Kitareguliuoja1" localSheetId="1">'Forma 4'!$P$135</definedName>
    <definedName name="VAS073_F_Kitosadministr2Kitareguliuoja1">'Forma 4'!$P$135</definedName>
    <definedName name="VAS073_F_Kitosadministr31IS" localSheetId="1">'Forma 4'!$D$187</definedName>
    <definedName name="VAS073_F_Kitosadministr31IS">'Forma 4'!$D$187</definedName>
    <definedName name="VAS073_F_Kitosadministr331GeriamojoVandens" localSheetId="1">'Forma 4'!$F$187</definedName>
    <definedName name="VAS073_F_Kitosadministr331GeriamojoVandens">'Forma 4'!$F$187</definedName>
    <definedName name="VAS073_F_Kitosadministr332GeriamojoVandens" localSheetId="1">'Forma 4'!$G$187</definedName>
    <definedName name="VAS073_F_Kitosadministr332GeriamojoVandens">'Forma 4'!$G$187</definedName>
    <definedName name="VAS073_F_Kitosadministr333GeriamojoVandens" localSheetId="1">'Forma 4'!$H$187</definedName>
    <definedName name="VAS073_F_Kitosadministr333GeriamojoVandens">'Forma 4'!$H$187</definedName>
    <definedName name="VAS073_F_Kitosadministr33IsViso" localSheetId="1">'Forma 4'!$E$187</definedName>
    <definedName name="VAS073_F_Kitosadministr33IsViso">'Forma 4'!$E$187</definedName>
    <definedName name="VAS073_F_Kitosadministr341NuotekuSurinkimas" localSheetId="1">'Forma 4'!$J$187</definedName>
    <definedName name="VAS073_F_Kitosadministr341NuotekuSurinkimas">'Forma 4'!$J$187</definedName>
    <definedName name="VAS073_F_Kitosadministr342NuotekuValymas" localSheetId="1">'Forma 4'!$K$187</definedName>
    <definedName name="VAS073_F_Kitosadministr342NuotekuValymas">'Forma 4'!$K$187</definedName>
    <definedName name="VAS073_F_Kitosadministr343NuotekuDumblo" localSheetId="1">'Forma 4'!$L$187</definedName>
    <definedName name="VAS073_F_Kitosadministr343NuotekuDumblo">'Forma 4'!$L$187</definedName>
    <definedName name="VAS073_F_Kitosadministr34IsViso" localSheetId="1">'Forma 4'!$I$187</definedName>
    <definedName name="VAS073_F_Kitosadministr34IsViso">'Forma 4'!$I$187</definedName>
    <definedName name="VAS073_F_Kitosadministr35PavirsiniuNuoteku" localSheetId="1">'Forma 4'!$M$187</definedName>
    <definedName name="VAS073_F_Kitosadministr35PavirsiniuNuoteku">'Forma 4'!$M$187</definedName>
    <definedName name="VAS073_F_Kitosadministr36KitosReguliuojamosios" localSheetId="1">'Forma 4'!$N$187</definedName>
    <definedName name="VAS073_F_Kitosadministr36KitosReguliuojamosios">'Forma 4'!$N$187</definedName>
    <definedName name="VAS073_F_Kitosadministr37KitosVeiklos" localSheetId="1">'Forma 4'!$Q$187</definedName>
    <definedName name="VAS073_F_Kitosadministr37KitosVeiklos">'Forma 4'!$Q$187</definedName>
    <definedName name="VAS073_F_Kitosadministr3Apskaitosveikla1" localSheetId="1">'Forma 4'!$O$187</definedName>
    <definedName name="VAS073_F_Kitosadministr3Apskaitosveikla1">'Forma 4'!$O$187</definedName>
    <definedName name="VAS073_F_Kitosadministr3Kitareguliuoja1" localSheetId="1">'Forma 4'!$P$187</definedName>
    <definedName name="VAS073_F_Kitosadministr3Kitareguliuoja1">'Forma 4'!$P$187</definedName>
    <definedName name="VAS073_F_Kitosadministr41IS" localSheetId="1">'Forma 4'!$D$233</definedName>
    <definedName name="VAS073_F_Kitosadministr41IS">'Forma 4'!$D$233</definedName>
    <definedName name="VAS073_F_Kitosadministr431GeriamojoVandens" localSheetId="1">'Forma 4'!$F$233</definedName>
    <definedName name="VAS073_F_Kitosadministr431GeriamojoVandens">'Forma 4'!$F$233</definedName>
    <definedName name="VAS073_F_Kitosadministr432GeriamojoVandens" localSheetId="1">'Forma 4'!$G$233</definedName>
    <definedName name="VAS073_F_Kitosadministr432GeriamojoVandens">'Forma 4'!$G$233</definedName>
    <definedName name="VAS073_F_Kitosadministr433GeriamojoVandens" localSheetId="1">'Forma 4'!$H$233</definedName>
    <definedName name="VAS073_F_Kitosadministr433GeriamojoVandens">'Forma 4'!$H$233</definedName>
    <definedName name="VAS073_F_Kitosadministr43IsViso" localSheetId="1">'Forma 4'!$E$233</definedName>
    <definedName name="VAS073_F_Kitosadministr43IsViso">'Forma 4'!$E$233</definedName>
    <definedName name="VAS073_F_Kitosadministr441NuotekuSurinkimas" localSheetId="1">'Forma 4'!$J$233</definedName>
    <definedName name="VAS073_F_Kitosadministr441NuotekuSurinkimas">'Forma 4'!$J$233</definedName>
    <definedName name="VAS073_F_Kitosadministr442NuotekuValymas" localSheetId="1">'Forma 4'!$K$233</definedName>
    <definedName name="VAS073_F_Kitosadministr442NuotekuValymas">'Forma 4'!$K$233</definedName>
    <definedName name="VAS073_F_Kitosadministr443NuotekuDumblo" localSheetId="1">'Forma 4'!$L$233</definedName>
    <definedName name="VAS073_F_Kitosadministr443NuotekuDumblo">'Forma 4'!$L$233</definedName>
    <definedName name="VAS073_F_Kitosadministr44IsViso" localSheetId="1">'Forma 4'!$I$233</definedName>
    <definedName name="VAS073_F_Kitosadministr44IsViso">'Forma 4'!$I$233</definedName>
    <definedName name="VAS073_F_Kitosadministr45PavirsiniuNuoteku" localSheetId="1">'Forma 4'!$M$233</definedName>
    <definedName name="VAS073_F_Kitosadministr45PavirsiniuNuoteku">'Forma 4'!$M$233</definedName>
    <definedName name="VAS073_F_Kitosadministr46KitosReguliuojamosios" localSheetId="1">'Forma 4'!$N$233</definedName>
    <definedName name="VAS073_F_Kitosadministr46KitosReguliuojamosios">'Forma 4'!$N$233</definedName>
    <definedName name="VAS073_F_Kitosadministr47KitosVeiklos" localSheetId="1">'Forma 4'!$Q$233</definedName>
    <definedName name="VAS073_F_Kitosadministr47KitosVeiklos">'Forma 4'!$Q$233</definedName>
    <definedName name="VAS073_F_Kitosadministr4Apskaitosveikla1" localSheetId="1">'Forma 4'!$O$233</definedName>
    <definedName name="VAS073_F_Kitosadministr4Apskaitosveikla1">'Forma 4'!$O$233</definedName>
    <definedName name="VAS073_F_Kitosadministr4Kitareguliuoja1" localSheetId="1">'Forma 4'!$P$233</definedName>
    <definedName name="VAS073_F_Kitosadministr4Kitareguliuoja1">'Forma 4'!$P$233</definedName>
    <definedName name="VAS073_F_Kitosfinansine11IS" localSheetId="1">'Forma 4'!$D$67</definedName>
    <definedName name="VAS073_F_Kitosfinansine11IS">'Forma 4'!$D$67</definedName>
    <definedName name="VAS073_F_Kitosfinansine131GeriamojoVandens" localSheetId="1">'Forma 4'!$F$67</definedName>
    <definedName name="VAS073_F_Kitosfinansine131GeriamojoVandens">'Forma 4'!$F$67</definedName>
    <definedName name="VAS073_F_Kitosfinansine132GeriamojoVandens" localSheetId="1">'Forma 4'!$G$67</definedName>
    <definedName name="VAS073_F_Kitosfinansine132GeriamojoVandens">'Forma 4'!$G$67</definedName>
    <definedName name="VAS073_F_Kitosfinansine133GeriamojoVandens" localSheetId="1">'Forma 4'!$H$67</definedName>
    <definedName name="VAS073_F_Kitosfinansine133GeriamojoVandens">'Forma 4'!$H$67</definedName>
    <definedName name="VAS073_F_Kitosfinansine13IsViso" localSheetId="1">'Forma 4'!$E$67</definedName>
    <definedName name="VAS073_F_Kitosfinansine13IsViso">'Forma 4'!$E$67</definedName>
    <definedName name="VAS073_F_Kitosfinansine141NuotekuSurinkimas" localSheetId="1">'Forma 4'!$J$67</definedName>
    <definedName name="VAS073_F_Kitosfinansine141NuotekuSurinkimas">'Forma 4'!$J$67</definedName>
    <definedName name="VAS073_F_Kitosfinansine142NuotekuValymas" localSheetId="1">'Forma 4'!$K$67</definedName>
    <definedName name="VAS073_F_Kitosfinansine142NuotekuValymas">'Forma 4'!$K$67</definedName>
    <definedName name="VAS073_F_Kitosfinansine143NuotekuDumblo" localSheetId="1">'Forma 4'!$L$67</definedName>
    <definedName name="VAS073_F_Kitosfinansine143NuotekuDumblo">'Forma 4'!$L$67</definedName>
    <definedName name="VAS073_F_Kitosfinansine14IsViso" localSheetId="1">'Forma 4'!$I$67</definedName>
    <definedName name="VAS073_F_Kitosfinansine14IsViso">'Forma 4'!$I$67</definedName>
    <definedName name="VAS073_F_Kitosfinansine15PavirsiniuNuoteku" localSheetId="1">'Forma 4'!$M$67</definedName>
    <definedName name="VAS073_F_Kitosfinansine15PavirsiniuNuoteku">'Forma 4'!$M$67</definedName>
    <definedName name="VAS073_F_Kitosfinansine16KitosReguliuojamosios" localSheetId="1">'Forma 4'!$N$67</definedName>
    <definedName name="VAS073_F_Kitosfinansine16KitosReguliuojamosios">'Forma 4'!$N$67</definedName>
    <definedName name="VAS073_F_Kitosfinansine17KitosVeiklos" localSheetId="1">'Forma 4'!$Q$67</definedName>
    <definedName name="VAS073_F_Kitosfinansine17KitosVeiklos">'Forma 4'!$Q$67</definedName>
    <definedName name="VAS073_F_Kitosfinansine1Apskaitosveikla1" localSheetId="1">'Forma 4'!$O$67</definedName>
    <definedName name="VAS073_F_Kitosfinansine1Apskaitosveikla1">'Forma 4'!$O$67</definedName>
    <definedName name="VAS073_F_Kitosfinansine1Kitareguliuoja1" localSheetId="1">'Forma 4'!$P$67</definedName>
    <definedName name="VAS073_F_Kitosfinansine1Kitareguliuoja1">'Forma 4'!$P$67</definedName>
    <definedName name="VAS073_F_Kitosfinansine21IS" localSheetId="1">'Forma 4'!$D$120</definedName>
    <definedName name="VAS073_F_Kitosfinansine21IS">'Forma 4'!$D$120</definedName>
    <definedName name="VAS073_F_Kitosfinansine231GeriamojoVandens" localSheetId="1">'Forma 4'!$F$120</definedName>
    <definedName name="VAS073_F_Kitosfinansine231GeriamojoVandens">'Forma 4'!$F$120</definedName>
    <definedName name="VAS073_F_Kitosfinansine232GeriamojoVandens" localSheetId="1">'Forma 4'!$G$120</definedName>
    <definedName name="VAS073_F_Kitosfinansine232GeriamojoVandens">'Forma 4'!$G$120</definedName>
    <definedName name="VAS073_F_Kitosfinansine233GeriamojoVandens" localSheetId="1">'Forma 4'!$H$120</definedName>
    <definedName name="VAS073_F_Kitosfinansine233GeriamojoVandens">'Forma 4'!$H$120</definedName>
    <definedName name="VAS073_F_Kitosfinansine23IsViso" localSheetId="1">'Forma 4'!$E$120</definedName>
    <definedName name="VAS073_F_Kitosfinansine23IsViso">'Forma 4'!$E$120</definedName>
    <definedName name="VAS073_F_Kitosfinansine241NuotekuSurinkimas" localSheetId="1">'Forma 4'!$J$120</definedName>
    <definedName name="VAS073_F_Kitosfinansine241NuotekuSurinkimas">'Forma 4'!$J$120</definedName>
    <definedName name="VAS073_F_Kitosfinansine242NuotekuValymas" localSheetId="1">'Forma 4'!$K$120</definedName>
    <definedName name="VAS073_F_Kitosfinansine242NuotekuValymas">'Forma 4'!$K$120</definedName>
    <definedName name="VAS073_F_Kitosfinansine243NuotekuDumblo" localSheetId="1">'Forma 4'!$L$120</definedName>
    <definedName name="VAS073_F_Kitosfinansine243NuotekuDumblo">'Forma 4'!$L$120</definedName>
    <definedName name="VAS073_F_Kitosfinansine24IsViso" localSheetId="1">'Forma 4'!$I$120</definedName>
    <definedName name="VAS073_F_Kitosfinansine24IsViso">'Forma 4'!$I$120</definedName>
    <definedName name="VAS073_F_Kitosfinansine25PavirsiniuNuoteku" localSheetId="1">'Forma 4'!$M$120</definedName>
    <definedName name="VAS073_F_Kitosfinansine25PavirsiniuNuoteku">'Forma 4'!$M$120</definedName>
    <definedName name="VAS073_F_Kitosfinansine26KitosReguliuojamosios" localSheetId="1">'Forma 4'!$N$120</definedName>
    <definedName name="VAS073_F_Kitosfinansine26KitosReguliuojamosios">'Forma 4'!$N$120</definedName>
    <definedName name="VAS073_F_Kitosfinansine27KitosVeiklos" localSheetId="1">'Forma 4'!$Q$120</definedName>
    <definedName name="VAS073_F_Kitosfinansine27KitosVeiklos">'Forma 4'!$Q$120</definedName>
    <definedName name="VAS073_F_Kitosfinansine2Apskaitosveikla1" localSheetId="1">'Forma 4'!$O$120</definedName>
    <definedName name="VAS073_F_Kitosfinansine2Apskaitosveikla1">'Forma 4'!$O$120</definedName>
    <definedName name="VAS073_F_Kitosfinansine2Kitareguliuoja1" localSheetId="1">'Forma 4'!$P$120</definedName>
    <definedName name="VAS073_F_Kitosfinansine2Kitareguliuoja1">'Forma 4'!$P$120</definedName>
    <definedName name="VAS073_F_Kitosfinansine31IS" localSheetId="1">'Forma 4'!$D$172</definedName>
    <definedName name="VAS073_F_Kitosfinansine31IS">'Forma 4'!$D$172</definedName>
    <definedName name="VAS073_F_Kitosfinansine331GeriamojoVandens" localSheetId="1">'Forma 4'!$F$172</definedName>
    <definedName name="VAS073_F_Kitosfinansine331GeriamojoVandens">'Forma 4'!$F$172</definedName>
    <definedName name="VAS073_F_Kitosfinansine332GeriamojoVandens" localSheetId="1">'Forma 4'!$G$172</definedName>
    <definedName name="VAS073_F_Kitosfinansine332GeriamojoVandens">'Forma 4'!$G$172</definedName>
    <definedName name="VAS073_F_Kitosfinansine333GeriamojoVandens" localSheetId="1">'Forma 4'!$H$172</definedName>
    <definedName name="VAS073_F_Kitosfinansine333GeriamojoVandens">'Forma 4'!$H$172</definedName>
    <definedName name="VAS073_F_Kitosfinansine33IsViso" localSheetId="1">'Forma 4'!$E$172</definedName>
    <definedName name="VAS073_F_Kitosfinansine33IsViso">'Forma 4'!$E$172</definedName>
    <definedName name="VAS073_F_Kitosfinansine341NuotekuSurinkimas" localSheetId="1">'Forma 4'!$J$172</definedName>
    <definedName name="VAS073_F_Kitosfinansine341NuotekuSurinkimas">'Forma 4'!$J$172</definedName>
    <definedName name="VAS073_F_Kitosfinansine342NuotekuValymas" localSheetId="1">'Forma 4'!$K$172</definedName>
    <definedName name="VAS073_F_Kitosfinansine342NuotekuValymas">'Forma 4'!$K$172</definedName>
    <definedName name="VAS073_F_Kitosfinansine343NuotekuDumblo" localSheetId="1">'Forma 4'!$L$172</definedName>
    <definedName name="VAS073_F_Kitosfinansine343NuotekuDumblo">'Forma 4'!$L$172</definedName>
    <definedName name="VAS073_F_Kitosfinansine34IsViso" localSheetId="1">'Forma 4'!$I$172</definedName>
    <definedName name="VAS073_F_Kitosfinansine34IsViso">'Forma 4'!$I$172</definedName>
    <definedName name="VAS073_F_Kitosfinansine35PavirsiniuNuoteku" localSheetId="1">'Forma 4'!$M$172</definedName>
    <definedName name="VAS073_F_Kitosfinansine35PavirsiniuNuoteku">'Forma 4'!$M$172</definedName>
    <definedName name="VAS073_F_Kitosfinansine36KitosReguliuojamosios" localSheetId="1">'Forma 4'!$N$172</definedName>
    <definedName name="VAS073_F_Kitosfinansine36KitosReguliuojamosios">'Forma 4'!$N$172</definedName>
    <definedName name="VAS073_F_Kitosfinansine37KitosVeiklos" localSheetId="1">'Forma 4'!$Q$172</definedName>
    <definedName name="VAS073_F_Kitosfinansine37KitosVeiklos">'Forma 4'!$Q$172</definedName>
    <definedName name="VAS073_F_Kitosfinansine3Apskaitosveikla1" localSheetId="1">'Forma 4'!$O$172</definedName>
    <definedName name="VAS073_F_Kitosfinansine3Apskaitosveikla1">'Forma 4'!$O$172</definedName>
    <definedName name="VAS073_F_Kitosfinansine3Kitareguliuoja1" localSheetId="1">'Forma 4'!$P$172</definedName>
    <definedName name="VAS073_F_Kitosfinansine3Kitareguliuoja1">'Forma 4'!$P$172</definedName>
    <definedName name="VAS073_F_Kitosfinansine41IS" localSheetId="1">'Forma 4'!$D$217</definedName>
    <definedName name="VAS073_F_Kitosfinansine41IS">'Forma 4'!$D$217</definedName>
    <definedName name="VAS073_F_Kitosfinansine431GeriamojoVandens" localSheetId="1">'Forma 4'!$F$217</definedName>
    <definedName name="VAS073_F_Kitosfinansine431GeriamojoVandens">'Forma 4'!$F$217</definedName>
    <definedName name="VAS073_F_Kitosfinansine432GeriamojoVandens" localSheetId="1">'Forma 4'!$G$217</definedName>
    <definedName name="VAS073_F_Kitosfinansine432GeriamojoVandens">'Forma 4'!$G$217</definedName>
    <definedName name="VAS073_F_Kitosfinansine433GeriamojoVandens" localSheetId="1">'Forma 4'!$H$217</definedName>
    <definedName name="VAS073_F_Kitosfinansine433GeriamojoVandens">'Forma 4'!$H$217</definedName>
    <definedName name="VAS073_F_Kitosfinansine43IsViso" localSheetId="1">'Forma 4'!$E$217</definedName>
    <definedName name="VAS073_F_Kitosfinansine43IsViso">'Forma 4'!$E$217</definedName>
    <definedName name="VAS073_F_Kitosfinansine441NuotekuSurinkimas" localSheetId="1">'Forma 4'!$J$217</definedName>
    <definedName name="VAS073_F_Kitosfinansine441NuotekuSurinkimas">'Forma 4'!$J$217</definedName>
    <definedName name="VAS073_F_Kitosfinansine442NuotekuValymas" localSheetId="1">'Forma 4'!$K$217</definedName>
    <definedName name="VAS073_F_Kitosfinansine442NuotekuValymas">'Forma 4'!$K$217</definedName>
    <definedName name="VAS073_F_Kitosfinansine443NuotekuDumblo" localSheetId="1">'Forma 4'!$L$217</definedName>
    <definedName name="VAS073_F_Kitosfinansine443NuotekuDumblo">'Forma 4'!$L$217</definedName>
    <definedName name="VAS073_F_Kitosfinansine44IsViso" localSheetId="1">'Forma 4'!$I$217</definedName>
    <definedName name="VAS073_F_Kitosfinansine44IsViso">'Forma 4'!$I$217</definedName>
    <definedName name="VAS073_F_Kitosfinansine45PavirsiniuNuoteku" localSheetId="1">'Forma 4'!$M$217</definedName>
    <definedName name="VAS073_F_Kitosfinansine45PavirsiniuNuoteku">'Forma 4'!$M$217</definedName>
    <definedName name="VAS073_F_Kitosfinansine46KitosReguliuojamosios" localSheetId="1">'Forma 4'!$N$217</definedName>
    <definedName name="VAS073_F_Kitosfinansine46KitosReguliuojamosios">'Forma 4'!$N$217</definedName>
    <definedName name="VAS073_F_Kitosfinansine47KitosVeiklos" localSheetId="1">'Forma 4'!$Q$217</definedName>
    <definedName name="VAS073_F_Kitosfinansine47KitosVeiklos">'Forma 4'!$Q$217</definedName>
    <definedName name="VAS073_F_Kitosfinansine4Apskaitosveikla1" localSheetId="1">'Forma 4'!$O$217</definedName>
    <definedName name="VAS073_F_Kitosfinansine4Apskaitosveikla1">'Forma 4'!$O$217</definedName>
    <definedName name="VAS073_F_Kitosfinansine4Kitareguliuoja1" localSheetId="1">'Forma 4'!$P$217</definedName>
    <definedName name="VAS073_F_Kitosfinansine4Kitareguliuoja1">'Forma 4'!$P$217</definedName>
    <definedName name="VAS073_F_Kitoskintamosi11IS" localSheetId="1">'Forma 4'!$D$91</definedName>
    <definedName name="VAS073_F_Kitoskintamosi11IS">'Forma 4'!$D$91</definedName>
    <definedName name="VAS073_F_Kitoskintamosi131GeriamojoVandens" localSheetId="1">'Forma 4'!$F$91</definedName>
    <definedName name="VAS073_F_Kitoskintamosi131GeriamojoVandens">'Forma 4'!$F$91</definedName>
    <definedName name="VAS073_F_Kitoskintamosi132GeriamojoVandens" localSheetId="1">'Forma 4'!$G$91</definedName>
    <definedName name="VAS073_F_Kitoskintamosi132GeriamojoVandens">'Forma 4'!$G$91</definedName>
    <definedName name="VAS073_F_Kitoskintamosi133GeriamojoVandens" localSheetId="1">'Forma 4'!$H$91</definedName>
    <definedName name="VAS073_F_Kitoskintamosi133GeriamojoVandens">'Forma 4'!$H$91</definedName>
    <definedName name="VAS073_F_Kitoskintamosi13IsViso" localSheetId="1">'Forma 4'!$E$91</definedName>
    <definedName name="VAS073_F_Kitoskintamosi13IsViso">'Forma 4'!$E$91</definedName>
    <definedName name="VAS073_F_Kitoskintamosi141NuotekuSurinkimas" localSheetId="1">'Forma 4'!$J$91</definedName>
    <definedName name="VAS073_F_Kitoskintamosi141NuotekuSurinkimas">'Forma 4'!$J$91</definedName>
    <definedName name="VAS073_F_Kitoskintamosi142NuotekuValymas" localSheetId="1">'Forma 4'!$K$91</definedName>
    <definedName name="VAS073_F_Kitoskintamosi142NuotekuValymas">'Forma 4'!$K$91</definedName>
    <definedName name="VAS073_F_Kitoskintamosi143NuotekuDumblo" localSheetId="1">'Forma 4'!$L$91</definedName>
    <definedName name="VAS073_F_Kitoskintamosi143NuotekuDumblo">'Forma 4'!$L$91</definedName>
    <definedName name="VAS073_F_Kitoskintamosi14IsViso" localSheetId="1">'Forma 4'!$I$91</definedName>
    <definedName name="VAS073_F_Kitoskintamosi14IsViso">'Forma 4'!$I$91</definedName>
    <definedName name="VAS073_F_Kitoskintamosi15PavirsiniuNuoteku" localSheetId="1">'Forma 4'!$M$91</definedName>
    <definedName name="VAS073_F_Kitoskintamosi15PavirsiniuNuoteku">'Forma 4'!$M$91</definedName>
    <definedName name="VAS073_F_Kitoskintamosi16KitosReguliuojamosios" localSheetId="1">'Forma 4'!$N$91</definedName>
    <definedName name="VAS073_F_Kitoskintamosi16KitosReguliuojamosios">'Forma 4'!$N$91</definedName>
    <definedName name="VAS073_F_Kitoskintamosi17KitosVeiklos" localSheetId="1">'Forma 4'!$Q$91</definedName>
    <definedName name="VAS073_F_Kitoskintamosi17KitosVeiklos">'Forma 4'!$Q$91</definedName>
    <definedName name="VAS073_F_Kitoskintamosi1Apskaitosveikla1" localSheetId="1">'Forma 4'!$O$91</definedName>
    <definedName name="VAS073_F_Kitoskintamosi1Apskaitosveikla1">'Forma 4'!$O$91</definedName>
    <definedName name="VAS073_F_Kitoskintamosi1Kitareguliuoja1" localSheetId="1">'Forma 4'!$P$91</definedName>
    <definedName name="VAS073_F_Kitoskintamosi1Kitareguliuoja1">'Forma 4'!$P$91</definedName>
    <definedName name="VAS073_F_Kitoskintamosi21IS" localSheetId="1">'Forma 4'!$D$143</definedName>
    <definedName name="VAS073_F_Kitoskintamosi21IS">'Forma 4'!$D$143</definedName>
    <definedName name="VAS073_F_Kitoskintamosi231GeriamojoVandens" localSheetId="1">'Forma 4'!$F$143</definedName>
    <definedName name="VAS073_F_Kitoskintamosi231GeriamojoVandens">'Forma 4'!$F$143</definedName>
    <definedName name="VAS073_F_Kitoskintamosi232GeriamojoVandens" localSheetId="1">'Forma 4'!$G$143</definedName>
    <definedName name="VAS073_F_Kitoskintamosi232GeriamojoVandens">'Forma 4'!$G$143</definedName>
    <definedName name="VAS073_F_Kitoskintamosi233GeriamojoVandens" localSheetId="1">'Forma 4'!$H$143</definedName>
    <definedName name="VAS073_F_Kitoskintamosi233GeriamojoVandens">'Forma 4'!$H$143</definedName>
    <definedName name="VAS073_F_Kitoskintamosi23IsViso" localSheetId="1">'Forma 4'!$E$143</definedName>
    <definedName name="VAS073_F_Kitoskintamosi23IsViso">'Forma 4'!$E$143</definedName>
    <definedName name="VAS073_F_Kitoskintamosi241NuotekuSurinkimas" localSheetId="1">'Forma 4'!$J$143</definedName>
    <definedName name="VAS073_F_Kitoskintamosi241NuotekuSurinkimas">'Forma 4'!$J$143</definedName>
    <definedName name="VAS073_F_Kitoskintamosi242NuotekuValymas" localSheetId="1">'Forma 4'!$K$143</definedName>
    <definedName name="VAS073_F_Kitoskintamosi242NuotekuValymas">'Forma 4'!$K$143</definedName>
    <definedName name="VAS073_F_Kitoskintamosi243NuotekuDumblo" localSheetId="1">'Forma 4'!$L$143</definedName>
    <definedName name="VAS073_F_Kitoskintamosi243NuotekuDumblo">'Forma 4'!$L$143</definedName>
    <definedName name="VAS073_F_Kitoskintamosi24IsViso" localSheetId="1">'Forma 4'!$I$143</definedName>
    <definedName name="VAS073_F_Kitoskintamosi24IsViso">'Forma 4'!$I$143</definedName>
    <definedName name="VAS073_F_Kitoskintamosi25PavirsiniuNuoteku" localSheetId="1">'Forma 4'!$M$143</definedName>
    <definedName name="VAS073_F_Kitoskintamosi25PavirsiniuNuoteku">'Forma 4'!$M$143</definedName>
    <definedName name="VAS073_F_Kitoskintamosi26KitosReguliuojamosios" localSheetId="1">'Forma 4'!$N$143</definedName>
    <definedName name="VAS073_F_Kitoskintamosi26KitosReguliuojamosios">'Forma 4'!$N$143</definedName>
    <definedName name="VAS073_F_Kitoskintamosi27KitosVeiklos" localSheetId="1">'Forma 4'!$Q$143</definedName>
    <definedName name="VAS073_F_Kitoskintamosi27KitosVeiklos">'Forma 4'!$Q$143</definedName>
    <definedName name="VAS073_F_Kitoskintamosi2Apskaitosveikla1" localSheetId="1">'Forma 4'!$O$143</definedName>
    <definedName name="VAS073_F_Kitoskintamosi2Apskaitosveikla1">'Forma 4'!$O$143</definedName>
    <definedName name="VAS073_F_Kitoskintamosi2Kitareguliuoja1" localSheetId="1">'Forma 4'!$P$143</definedName>
    <definedName name="VAS073_F_Kitoskintamosi2Kitareguliuoja1">'Forma 4'!$P$143</definedName>
    <definedName name="VAS073_F_Kitospastovios11IS" localSheetId="1">'Forma 4'!$D$89</definedName>
    <definedName name="VAS073_F_Kitospastovios11IS">'Forma 4'!$D$89</definedName>
    <definedName name="VAS073_F_Kitospastovios131GeriamojoVandens" localSheetId="1">'Forma 4'!$F$89</definedName>
    <definedName name="VAS073_F_Kitospastovios131GeriamojoVandens">'Forma 4'!$F$89</definedName>
    <definedName name="VAS073_F_Kitospastovios132GeriamojoVandens" localSheetId="1">'Forma 4'!$G$89</definedName>
    <definedName name="VAS073_F_Kitospastovios132GeriamojoVandens">'Forma 4'!$G$89</definedName>
    <definedName name="VAS073_F_Kitospastovios133GeriamojoVandens" localSheetId="1">'Forma 4'!$H$89</definedName>
    <definedName name="VAS073_F_Kitospastovios133GeriamojoVandens">'Forma 4'!$H$89</definedName>
    <definedName name="VAS073_F_Kitospastovios13IsViso" localSheetId="1">'Forma 4'!$E$89</definedName>
    <definedName name="VAS073_F_Kitospastovios13IsViso">'Forma 4'!$E$89</definedName>
    <definedName name="VAS073_F_Kitospastovios141NuotekuSurinkimas" localSheetId="1">'Forma 4'!$J$89</definedName>
    <definedName name="VAS073_F_Kitospastovios141NuotekuSurinkimas">'Forma 4'!$J$89</definedName>
    <definedName name="VAS073_F_Kitospastovios142NuotekuValymas" localSheetId="1">'Forma 4'!$K$89</definedName>
    <definedName name="VAS073_F_Kitospastovios142NuotekuValymas">'Forma 4'!$K$89</definedName>
    <definedName name="VAS073_F_Kitospastovios143NuotekuDumblo" localSheetId="1">'Forma 4'!$L$89</definedName>
    <definedName name="VAS073_F_Kitospastovios143NuotekuDumblo">'Forma 4'!$L$89</definedName>
    <definedName name="VAS073_F_Kitospastovios14IsViso" localSheetId="1">'Forma 4'!$I$89</definedName>
    <definedName name="VAS073_F_Kitospastovios14IsViso">'Forma 4'!$I$89</definedName>
    <definedName name="VAS073_F_Kitospastovios15PavirsiniuNuoteku" localSheetId="1">'Forma 4'!$M$89</definedName>
    <definedName name="VAS073_F_Kitospastovios15PavirsiniuNuoteku">'Forma 4'!$M$89</definedName>
    <definedName name="VAS073_F_Kitospastovios16KitosReguliuojamosios" localSheetId="1">'Forma 4'!$N$89</definedName>
    <definedName name="VAS073_F_Kitospastovios16KitosReguliuojamosios">'Forma 4'!$N$89</definedName>
    <definedName name="VAS073_F_Kitospastovios17KitosVeiklos" localSheetId="1">'Forma 4'!$Q$89</definedName>
    <definedName name="VAS073_F_Kitospastovios17KitosVeiklos">'Forma 4'!$Q$89</definedName>
    <definedName name="VAS073_F_Kitospastovios1Apskaitosveikla1" localSheetId="1">'Forma 4'!$O$89</definedName>
    <definedName name="VAS073_F_Kitospastovios1Apskaitosveikla1">'Forma 4'!$O$89</definedName>
    <definedName name="VAS073_F_Kitospastovios1Kitareguliuoja1" localSheetId="1">'Forma 4'!$P$89</definedName>
    <definedName name="VAS073_F_Kitospastovios1Kitareguliuoja1">'Forma 4'!$P$89</definedName>
    <definedName name="VAS073_F_Kitospastovios21IS" localSheetId="1">'Forma 4'!$D$142</definedName>
    <definedName name="VAS073_F_Kitospastovios21IS">'Forma 4'!$D$142</definedName>
    <definedName name="VAS073_F_Kitospastovios231GeriamojoVandens" localSheetId="1">'Forma 4'!$F$142</definedName>
    <definedName name="VAS073_F_Kitospastovios231GeriamojoVandens">'Forma 4'!$F$142</definedName>
    <definedName name="VAS073_F_Kitospastovios232GeriamojoVandens" localSheetId="1">'Forma 4'!$G$142</definedName>
    <definedName name="VAS073_F_Kitospastovios232GeriamojoVandens">'Forma 4'!$G$142</definedName>
    <definedName name="VAS073_F_Kitospastovios233GeriamojoVandens" localSheetId="1">'Forma 4'!$H$142</definedName>
    <definedName name="VAS073_F_Kitospastovios233GeriamojoVandens">'Forma 4'!$H$142</definedName>
    <definedName name="VAS073_F_Kitospastovios23IsViso" localSheetId="1">'Forma 4'!$E$142</definedName>
    <definedName name="VAS073_F_Kitospastovios23IsViso">'Forma 4'!$E$142</definedName>
    <definedName name="VAS073_F_Kitospastovios241NuotekuSurinkimas" localSheetId="1">'Forma 4'!$J$142</definedName>
    <definedName name="VAS073_F_Kitospastovios241NuotekuSurinkimas">'Forma 4'!$J$142</definedName>
    <definedName name="VAS073_F_Kitospastovios242NuotekuValymas" localSheetId="1">'Forma 4'!$K$142</definedName>
    <definedName name="VAS073_F_Kitospastovios242NuotekuValymas">'Forma 4'!$K$142</definedName>
    <definedName name="VAS073_F_Kitospastovios243NuotekuDumblo" localSheetId="1">'Forma 4'!$L$142</definedName>
    <definedName name="VAS073_F_Kitospastovios243NuotekuDumblo">'Forma 4'!$L$142</definedName>
    <definedName name="VAS073_F_Kitospastovios24IsViso" localSheetId="1">'Forma 4'!$I$142</definedName>
    <definedName name="VAS073_F_Kitospastovios24IsViso">'Forma 4'!$I$142</definedName>
    <definedName name="VAS073_F_Kitospastovios25PavirsiniuNuoteku" localSheetId="1">'Forma 4'!$M$142</definedName>
    <definedName name="VAS073_F_Kitospastovios25PavirsiniuNuoteku">'Forma 4'!$M$142</definedName>
    <definedName name="VAS073_F_Kitospastovios26KitosReguliuojamosios" localSheetId="1">'Forma 4'!$N$142</definedName>
    <definedName name="VAS073_F_Kitospastovios26KitosReguliuojamosios">'Forma 4'!$N$142</definedName>
    <definedName name="VAS073_F_Kitospastovios27KitosVeiklos" localSheetId="1">'Forma 4'!$Q$142</definedName>
    <definedName name="VAS073_F_Kitospastovios27KitosVeiklos">'Forma 4'!$Q$142</definedName>
    <definedName name="VAS073_F_Kitospastovios2Apskaitosveikla1" localSheetId="1">'Forma 4'!$O$142</definedName>
    <definedName name="VAS073_F_Kitospastovios2Apskaitosveikla1">'Forma 4'!$O$142</definedName>
    <definedName name="VAS073_F_Kitospastovios2Kitareguliuoja1" localSheetId="1">'Forma 4'!$P$142</definedName>
    <definedName name="VAS073_F_Kitospastovios2Kitareguliuoja1">'Forma 4'!$P$142</definedName>
    <definedName name="VAS073_F_Kitospersonalo11IS" localSheetId="1">'Forma 4'!$D$57</definedName>
    <definedName name="VAS073_F_Kitospersonalo11IS">'Forma 4'!$D$57</definedName>
    <definedName name="VAS073_F_Kitospersonalo131GeriamojoVandens" localSheetId="1">'Forma 4'!$F$57</definedName>
    <definedName name="VAS073_F_Kitospersonalo131GeriamojoVandens">'Forma 4'!$F$57</definedName>
    <definedName name="VAS073_F_Kitospersonalo132GeriamojoVandens" localSheetId="1">'Forma 4'!$G$57</definedName>
    <definedName name="VAS073_F_Kitospersonalo132GeriamojoVandens">'Forma 4'!$G$57</definedName>
    <definedName name="VAS073_F_Kitospersonalo133GeriamojoVandens" localSheetId="1">'Forma 4'!$H$57</definedName>
    <definedName name="VAS073_F_Kitospersonalo133GeriamojoVandens">'Forma 4'!$H$57</definedName>
    <definedName name="VAS073_F_Kitospersonalo13IsViso" localSheetId="1">'Forma 4'!$E$57</definedName>
    <definedName name="VAS073_F_Kitospersonalo13IsViso">'Forma 4'!$E$57</definedName>
    <definedName name="VAS073_F_Kitospersonalo141NuotekuSurinkimas" localSheetId="1">'Forma 4'!$J$57</definedName>
    <definedName name="VAS073_F_Kitospersonalo141NuotekuSurinkimas">'Forma 4'!$J$57</definedName>
    <definedName name="VAS073_F_Kitospersonalo142NuotekuValymas" localSheetId="1">'Forma 4'!$K$57</definedName>
    <definedName name="VAS073_F_Kitospersonalo142NuotekuValymas">'Forma 4'!$K$57</definedName>
    <definedName name="VAS073_F_Kitospersonalo143NuotekuDumblo" localSheetId="1">'Forma 4'!$L$57</definedName>
    <definedName name="VAS073_F_Kitospersonalo143NuotekuDumblo">'Forma 4'!$L$57</definedName>
    <definedName name="VAS073_F_Kitospersonalo14IsViso" localSheetId="1">'Forma 4'!$I$57</definedName>
    <definedName name="VAS073_F_Kitospersonalo14IsViso">'Forma 4'!$I$57</definedName>
    <definedName name="VAS073_F_Kitospersonalo15PavirsiniuNuoteku" localSheetId="1">'Forma 4'!$M$57</definedName>
    <definedName name="VAS073_F_Kitospersonalo15PavirsiniuNuoteku">'Forma 4'!$M$57</definedName>
    <definedName name="VAS073_F_Kitospersonalo16KitosReguliuojamosios" localSheetId="1">'Forma 4'!$N$57</definedName>
    <definedName name="VAS073_F_Kitospersonalo16KitosReguliuojamosios">'Forma 4'!$N$57</definedName>
    <definedName name="VAS073_F_Kitospersonalo17KitosVeiklos" localSheetId="1">'Forma 4'!$Q$57</definedName>
    <definedName name="VAS073_F_Kitospersonalo17KitosVeiklos">'Forma 4'!$Q$57</definedName>
    <definedName name="VAS073_F_Kitospersonalo1Apskaitosveikla1" localSheetId="1">'Forma 4'!$O$57</definedName>
    <definedName name="VAS073_F_Kitospersonalo1Apskaitosveikla1">'Forma 4'!$O$57</definedName>
    <definedName name="VAS073_F_Kitospersonalo1Kitareguliuoja1" localSheetId="1">'Forma 4'!$P$57</definedName>
    <definedName name="VAS073_F_Kitospersonalo1Kitareguliuoja1">'Forma 4'!$P$57</definedName>
    <definedName name="VAS073_F_Kitospersonalo21IS" localSheetId="1">'Forma 4'!$D$113</definedName>
    <definedName name="VAS073_F_Kitospersonalo21IS">'Forma 4'!$D$113</definedName>
    <definedName name="VAS073_F_Kitospersonalo231GeriamojoVandens" localSheetId="1">'Forma 4'!$F$113</definedName>
    <definedName name="VAS073_F_Kitospersonalo231GeriamojoVandens">'Forma 4'!$F$113</definedName>
    <definedName name="VAS073_F_Kitospersonalo232GeriamojoVandens" localSheetId="1">'Forma 4'!$G$113</definedName>
    <definedName name="VAS073_F_Kitospersonalo232GeriamojoVandens">'Forma 4'!$G$113</definedName>
    <definedName name="VAS073_F_Kitospersonalo233GeriamojoVandens" localSheetId="1">'Forma 4'!$H$113</definedName>
    <definedName name="VAS073_F_Kitospersonalo233GeriamojoVandens">'Forma 4'!$H$113</definedName>
    <definedName name="VAS073_F_Kitospersonalo23IsViso" localSheetId="1">'Forma 4'!$E$113</definedName>
    <definedName name="VAS073_F_Kitospersonalo23IsViso">'Forma 4'!$E$113</definedName>
    <definedName name="VAS073_F_Kitospersonalo241NuotekuSurinkimas" localSheetId="1">'Forma 4'!$J$113</definedName>
    <definedName name="VAS073_F_Kitospersonalo241NuotekuSurinkimas">'Forma 4'!$J$113</definedName>
    <definedName name="VAS073_F_Kitospersonalo242NuotekuValymas" localSheetId="1">'Forma 4'!$K$113</definedName>
    <definedName name="VAS073_F_Kitospersonalo242NuotekuValymas">'Forma 4'!$K$113</definedName>
    <definedName name="VAS073_F_Kitospersonalo243NuotekuDumblo" localSheetId="1">'Forma 4'!$L$113</definedName>
    <definedName name="VAS073_F_Kitospersonalo243NuotekuDumblo">'Forma 4'!$L$113</definedName>
    <definedName name="VAS073_F_Kitospersonalo24IsViso" localSheetId="1">'Forma 4'!$I$113</definedName>
    <definedName name="VAS073_F_Kitospersonalo24IsViso">'Forma 4'!$I$113</definedName>
    <definedName name="VAS073_F_Kitospersonalo25PavirsiniuNuoteku" localSheetId="1">'Forma 4'!$M$113</definedName>
    <definedName name="VAS073_F_Kitospersonalo25PavirsiniuNuoteku">'Forma 4'!$M$113</definedName>
    <definedName name="VAS073_F_Kitospersonalo26KitosReguliuojamosios" localSheetId="1">'Forma 4'!$N$113</definedName>
    <definedName name="VAS073_F_Kitospersonalo26KitosReguliuojamosios">'Forma 4'!$N$113</definedName>
    <definedName name="VAS073_F_Kitospersonalo27KitosVeiklos" localSheetId="1">'Forma 4'!$Q$113</definedName>
    <definedName name="VAS073_F_Kitospersonalo27KitosVeiklos">'Forma 4'!$Q$113</definedName>
    <definedName name="VAS073_F_Kitospersonalo2Apskaitosveikla1" localSheetId="1">'Forma 4'!$O$113</definedName>
    <definedName name="VAS073_F_Kitospersonalo2Apskaitosveikla1">'Forma 4'!$O$113</definedName>
    <definedName name="VAS073_F_Kitospersonalo2Kitareguliuoja1" localSheetId="1">'Forma 4'!$P$113</definedName>
    <definedName name="VAS073_F_Kitospersonalo2Kitareguliuoja1">'Forma 4'!$P$113</definedName>
    <definedName name="VAS073_F_Kitospersonalo31IS" localSheetId="1">'Forma 4'!$D$165</definedName>
    <definedName name="VAS073_F_Kitospersonalo31IS">'Forma 4'!$D$165</definedName>
    <definedName name="VAS073_F_Kitospersonalo331GeriamojoVandens" localSheetId="1">'Forma 4'!$F$165</definedName>
    <definedName name="VAS073_F_Kitospersonalo331GeriamojoVandens">'Forma 4'!$F$165</definedName>
    <definedName name="VAS073_F_Kitospersonalo332GeriamojoVandens" localSheetId="1">'Forma 4'!$G$165</definedName>
    <definedName name="VAS073_F_Kitospersonalo332GeriamojoVandens">'Forma 4'!$G$165</definedName>
    <definedName name="VAS073_F_Kitospersonalo333GeriamojoVandens" localSheetId="1">'Forma 4'!$H$165</definedName>
    <definedName name="VAS073_F_Kitospersonalo333GeriamojoVandens">'Forma 4'!$H$165</definedName>
    <definedName name="VAS073_F_Kitospersonalo33IsViso" localSheetId="1">'Forma 4'!$E$165</definedName>
    <definedName name="VAS073_F_Kitospersonalo33IsViso">'Forma 4'!$E$165</definedName>
    <definedName name="VAS073_F_Kitospersonalo341NuotekuSurinkimas" localSheetId="1">'Forma 4'!$J$165</definedName>
    <definedName name="VAS073_F_Kitospersonalo341NuotekuSurinkimas">'Forma 4'!$J$165</definedName>
    <definedName name="VAS073_F_Kitospersonalo342NuotekuValymas" localSheetId="1">'Forma 4'!$K$165</definedName>
    <definedName name="VAS073_F_Kitospersonalo342NuotekuValymas">'Forma 4'!$K$165</definedName>
    <definedName name="VAS073_F_Kitospersonalo343NuotekuDumblo" localSheetId="1">'Forma 4'!$L$165</definedName>
    <definedName name="VAS073_F_Kitospersonalo343NuotekuDumblo">'Forma 4'!$L$165</definedName>
    <definedName name="VAS073_F_Kitospersonalo34IsViso" localSheetId="1">'Forma 4'!$I$165</definedName>
    <definedName name="VAS073_F_Kitospersonalo34IsViso">'Forma 4'!$I$165</definedName>
    <definedName name="VAS073_F_Kitospersonalo35PavirsiniuNuoteku" localSheetId="1">'Forma 4'!$M$165</definedName>
    <definedName name="VAS073_F_Kitospersonalo35PavirsiniuNuoteku">'Forma 4'!$M$165</definedName>
    <definedName name="VAS073_F_Kitospersonalo36KitosReguliuojamosios" localSheetId="1">'Forma 4'!$N$165</definedName>
    <definedName name="VAS073_F_Kitospersonalo36KitosReguliuojamosios">'Forma 4'!$N$165</definedName>
    <definedName name="VAS073_F_Kitospersonalo37KitosVeiklos" localSheetId="1">'Forma 4'!$Q$165</definedName>
    <definedName name="VAS073_F_Kitospersonalo37KitosVeiklos">'Forma 4'!$Q$165</definedName>
    <definedName name="VAS073_F_Kitospersonalo3Apskaitosveikla1" localSheetId="1">'Forma 4'!$O$165</definedName>
    <definedName name="VAS073_F_Kitospersonalo3Apskaitosveikla1">'Forma 4'!$O$165</definedName>
    <definedName name="VAS073_F_Kitospersonalo3Kitareguliuoja1" localSheetId="1">'Forma 4'!$P$165</definedName>
    <definedName name="VAS073_F_Kitospersonalo3Kitareguliuoja1">'Forma 4'!$P$165</definedName>
    <definedName name="VAS073_F_Kitospersonalo41IS" localSheetId="1">'Forma 4'!$D$210</definedName>
    <definedName name="VAS073_F_Kitospersonalo41IS">'Forma 4'!$D$210</definedName>
    <definedName name="VAS073_F_Kitospersonalo431GeriamojoVandens" localSheetId="1">'Forma 4'!$F$210</definedName>
    <definedName name="VAS073_F_Kitospersonalo431GeriamojoVandens">'Forma 4'!$F$210</definedName>
    <definedName name="VAS073_F_Kitospersonalo432GeriamojoVandens" localSheetId="1">'Forma 4'!$G$210</definedName>
    <definedName name="VAS073_F_Kitospersonalo432GeriamojoVandens">'Forma 4'!$G$210</definedName>
    <definedName name="VAS073_F_Kitospersonalo433GeriamojoVandens" localSheetId="1">'Forma 4'!$H$210</definedName>
    <definedName name="VAS073_F_Kitospersonalo433GeriamojoVandens">'Forma 4'!$H$210</definedName>
    <definedName name="VAS073_F_Kitospersonalo43IsViso" localSheetId="1">'Forma 4'!$E$210</definedName>
    <definedName name="VAS073_F_Kitospersonalo43IsViso">'Forma 4'!$E$210</definedName>
    <definedName name="VAS073_F_Kitospersonalo441NuotekuSurinkimas" localSheetId="1">'Forma 4'!$J$210</definedName>
    <definedName name="VAS073_F_Kitospersonalo441NuotekuSurinkimas">'Forma 4'!$J$210</definedName>
    <definedName name="VAS073_F_Kitospersonalo442NuotekuValymas" localSheetId="1">'Forma 4'!$K$210</definedName>
    <definedName name="VAS073_F_Kitospersonalo442NuotekuValymas">'Forma 4'!$K$210</definedName>
    <definedName name="VAS073_F_Kitospersonalo443NuotekuDumblo" localSheetId="1">'Forma 4'!$L$210</definedName>
    <definedName name="VAS073_F_Kitospersonalo443NuotekuDumblo">'Forma 4'!$L$210</definedName>
    <definedName name="VAS073_F_Kitospersonalo44IsViso" localSheetId="1">'Forma 4'!$I$210</definedName>
    <definedName name="VAS073_F_Kitospersonalo44IsViso">'Forma 4'!$I$210</definedName>
    <definedName name="VAS073_F_Kitospersonalo45PavirsiniuNuoteku" localSheetId="1">'Forma 4'!$M$210</definedName>
    <definedName name="VAS073_F_Kitospersonalo45PavirsiniuNuoteku">'Forma 4'!$M$210</definedName>
    <definedName name="VAS073_F_Kitospersonalo46KitosReguliuojamosios" localSheetId="1">'Forma 4'!$N$210</definedName>
    <definedName name="VAS073_F_Kitospersonalo46KitosReguliuojamosios">'Forma 4'!$N$210</definedName>
    <definedName name="VAS073_F_Kitospersonalo47KitosVeiklos" localSheetId="1">'Forma 4'!$Q$210</definedName>
    <definedName name="VAS073_F_Kitospersonalo47KitosVeiklos">'Forma 4'!$Q$210</definedName>
    <definedName name="VAS073_F_Kitospersonalo4Apskaitosveikla1" localSheetId="1">'Forma 4'!$O$210</definedName>
    <definedName name="VAS073_F_Kitospersonalo4Apskaitosveikla1">'Forma 4'!$O$210</definedName>
    <definedName name="VAS073_F_Kitospersonalo4Kitareguliuoja1" localSheetId="1">'Forma 4'!$P$210</definedName>
    <definedName name="VAS073_F_Kitospersonalo4Kitareguliuoja1">'Forma 4'!$P$210</definedName>
    <definedName name="VAS073_F_Kitossanaudos11IS" localSheetId="1">'Forma 4'!$D$84</definedName>
    <definedName name="VAS073_F_Kitossanaudos11IS">'Forma 4'!$D$84</definedName>
    <definedName name="VAS073_F_Kitossanaudos131GeriamojoVandens" localSheetId="1">'Forma 4'!$F$84</definedName>
    <definedName name="VAS073_F_Kitossanaudos131GeriamojoVandens">'Forma 4'!$F$84</definedName>
    <definedName name="VAS073_F_Kitossanaudos132GeriamojoVandens" localSheetId="1">'Forma 4'!$G$84</definedName>
    <definedName name="VAS073_F_Kitossanaudos132GeriamojoVandens">'Forma 4'!$G$84</definedName>
    <definedName name="VAS073_F_Kitossanaudos133GeriamojoVandens" localSheetId="1">'Forma 4'!$H$84</definedName>
    <definedName name="VAS073_F_Kitossanaudos133GeriamojoVandens">'Forma 4'!$H$84</definedName>
    <definedName name="VAS073_F_Kitossanaudos13IsViso" localSheetId="1">'Forma 4'!$E$84</definedName>
    <definedName name="VAS073_F_Kitossanaudos13IsViso">'Forma 4'!$E$84</definedName>
    <definedName name="VAS073_F_Kitossanaudos141NuotekuSurinkimas" localSheetId="1">'Forma 4'!$J$84</definedName>
    <definedName name="VAS073_F_Kitossanaudos141NuotekuSurinkimas">'Forma 4'!$J$84</definedName>
    <definedName name="VAS073_F_Kitossanaudos142NuotekuValymas" localSheetId="1">'Forma 4'!$K$84</definedName>
    <definedName name="VAS073_F_Kitossanaudos142NuotekuValymas">'Forma 4'!$K$84</definedName>
    <definedName name="VAS073_F_Kitossanaudos143NuotekuDumblo" localSheetId="1">'Forma 4'!$L$84</definedName>
    <definedName name="VAS073_F_Kitossanaudos143NuotekuDumblo">'Forma 4'!$L$84</definedName>
    <definedName name="VAS073_F_Kitossanaudos14IsViso" localSheetId="1">'Forma 4'!$I$84</definedName>
    <definedName name="VAS073_F_Kitossanaudos14IsViso">'Forma 4'!$I$84</definedName>
    <definedName name="VAS073_F_Kitossanaudos15PavirsiniuNuoteku" localSheetId="1">'Forma 4'!$M$84</definedName>
    <definedName name="VAS073_F_Kitossanaudos15PavirsiniuNuoteku">'Forma 4'!$M$84</definedName>
    <definedName name="VAS073_F_Kitossanaudos16KitosReguliuojamosios" localSheetId="1">'Forma 4'!$N$84</definedName>
    <definedName name="VAS073_F_Kitossanaudos16KitosReguliuojamosios">'Forma 4'!$N$84</definedName>
    <definedName name="VAS073_F_Kitossanaudos17KitosVeiklos" localSheetId="1">'Forma 4'!$Q$84</definedName>
    <definedName name="VAS073_F_Kitossanaudos17KitosVeiklos">'Forma 4'!$Q$84</definedName>
    <definedName name="VAS073_F_Kitossanaudos1Apskaitosveikla1" localSheetId="1">'Forma 4'!$O$84</definedName>
    <definedName name="VAS073_F_Kitossanaudos1Apskaitosveikla1">'Forma 4'!$O$84</definedName>
    <definedName name="VAS073_F_Kitossanaudos1Kitareguliuoja1" localSheetId="1">'Forma 4'!$P$84</definedName>
    <definedName name="VAS073_F_Kitossanaudos1Kitareguliuoja1">'Forma 4'!$P$84</definedName>
    <definedName name="VAS073_F_Kitossanaudos21IS" localSheetId="1">'Forma 4'!$D$137</definedName>
    <definedName name="VAS073_F_Kitossanaudos21IS">'Forma 4'!$D$137</definedName>
    <definedName name="VAS073_F_Kitossanaudos231GeriamojoVandens" localSheetId="1">'Forma 4'!$F$137</definedName>
    <definedName name="VAS073_F_Kitossanaudos231GeriamojoVandens">'Forma 4'!$F$137</definedName>
    <definedName name="VAS073_F_Kitossanaudos232GeriamojoVandens" localSheetId="1">'Forma 4'!$G$137</definedName>
    <definedName name="VAS073_F_Kitossanaudos232GeriamojoVandens">'Forma 4'!$G$137</definedName>
    <definedName name="VAS073_F_Kitossanaudos233GeriamojoVandens" localSheetId="1">'Forma 4'!$H$137</definedName>
    <definedName name="VAS073_F_Kitossanaudos233GeriamojoVandens">'Forma 4'!$H$137</definedName>
    <definedName name="VAS073_F_Kitossanaudos23IsViso" localSheetId="1">'Forma 4'!$E$137</definedName>
    <definedName name="VAS073_F_Kitossanaudos23IsViso">'Forma 4'!$E$137</definedName>
    <definedName name="VAS073_F_Kitossanaudos241NuotekuSurinkimas" localSheetId="1">'Forma 4'!$J$137</definedName>
    <definedName name="VAS073_F_Kitossanaudos241NuotekuSurinkimas">'Forma 4'!$J$137</definedName>
    <definedName name="VAS073_F_Kitossanaudos242NuotekuValymas" localSheetId="1">'Forma 4'!$K$137</definedName>
    <definedName name="VAS073_F_Kitossanaudos242NuotekuValymas">'Forma 4'!$K$137</definedName>
    <definedName name="VAS073_F_Kitossanaudos243NuotekuDumblo" localSheetId="1">'Forma 4'!$L$137</definedName>
    <definedName name="VAS073_F_Kitossanaudos243NuotekuDumblo">'Forma 4'!$L$137</definedName>
    <definedName name="VAS073_F_Kitossanaudos24IsViso" localSheetId="1">'Forma 4'!$I$137</definedName>
    <definedName name="VAS073_F_Kitossanaudos24IsViso">'Forma 4'!$I$137</definedName>
    <definedName name="VAS073_F_Kitossanaudos25PavirsiniuNuoteku" localSheetId="1">'Forma 4'!$M$137</definedName>
    <definedName name="VAS073_F_Kitossanaudos25PavirsiniuNuoteku">'Forma 4'!$M$137</definedName>
    <definedName name="VAS073_F_Kitossanaudos26KitosReguliuojamosios" localSheetId="1">'Forma 4'!$N$137</definedName>
    <definedName name="VAS073_F_Kitossanaudos26KitosReguliuojamosios">'Forma 4'!$N$137</definedName>
    <definedName name="VAS073_F_Kitossanaudos27KitosVeiklos" localSheetId="1">'Forma 4'!$Q$137</definedName>
    <definedName name="VAS073_F_Kitossanaudos27KitosVeiklos">'Forma 4'!$Q$137</definedName>
    <definedName name="VAS073_F_Kitossanaudos2Apskaitosveikla1" localSheetId="1">'Forma 4'!$O$137</definedName>
    <definedName name="VAS073_F_Kitossanaudos2Apskaitosveikla1">'Forma 4'!$O$137</definedName>
    <definedName name="VAS073_F_Kitossanaudos2Kitareguliuoja1" localSheetId="1">'Forma 4'!$P$137</definedName>
    <definedName name="VAS073_F_Kitossanaudos2Kitareguliuoja1">'Forma 4'!$P$137</definedName>
    <definedName name="VAS073_F_Kitossanaudos31IS" localSheetId="1">'Forma 4'!$D$189</definedName>
    <definedName name="VAS073_F_Kitossanaudos31IS">'Forma 4'!$D$189</definedName>
    <definedName name="VAS073_F_Kitossanaudos331GeriamojoVandens" localSheetId="1">'Forma 4'!$F$189</definedName>
    <definedName name="VAS073_F_Kitossanaudos331GeriamojoVandens">'Forma 4'!$F$189</definedName>
    <definedName name="VAS073_F_Kitossanaudos332GeriamojoVandens" localSheetId="1">'Forma 4'!$G$189</definedName>
    <definedName name="VAS073_F_Kitossanaudos332GeriamojoVandens">'Forma 4'!$G$189</definedName>
    <definedName name="VAS073_F_Kitossanaudos333GeriamojoVandens" localSheetId="1">'Forma 4'!$H$189</definedName>
    <definedName name="VAS073_F_Kitossanaudos333GeriamojoVandens">'Forma 4'!$H$189</definedName>
    <definedName name="VAS073_F_Kitossanaudos33IsViso" localSheetId="1">'Forma 4'!$E$189</definedName>
    <definedName name="VAS073_F_Kitossanaudos33IsViso">'Forma 4'!$E$189</definedName>
    <definedName name="VAS073_F_Kitossanaudos341NuotekuSurinkimas" localSheetId="1">'Forma 4'!$J$189</definedName>
    <definedName name="VAS073_F_Kitossanaudos341NuotekuSurinkimas">'Forma 4'!$J$189</definedName>
    <definedName name="VAS073_F_Kitossanaudos342NuotekuValymas" localSheetId="1">'Forma 4'!$K$189</definedName>
    <definedName name="VAS073_F_Kitossanaudos342NuotekuValymas">'Forma 4'!$K$189</definedName>
    <definedName name="VAS073_F_Kitossanaudos343NuotekuDumblo" localSheetId="1">'Forma 4'!$L$189</definedName>
    <definedName name="VAS073_F_Kitossanaudos343NuotekuDumblo">'Forma 4'!$L$189</definedName>
    <definedName name="VAS073_F_Kitossanaudos34IsViso" localSheetId="1">'Forma 4'!$I$189</definedName>
    <definedName name="VAS073_F_Kitossanaudos34IsViso">'Forma 4'!$I$189</definedName>
    <definedName name="VAS073_F_Kitossanaudos35PavirsiniuNuoteku" localSheetId="1">'Forma 4'!$M$189</definedName>
    <definedName name="VAS073_F_Kitossanaudos35PavirsiniuNuoteku">'Forma 4'!$M$189</definedName>
    <definedName name="VAS073_F_Kitossanaudos36KitosReguliuojamosios" localSheetId="1">'Forma 4'!$N$189</definedName>
    <definedName name="VAS073_F_Kitossanaudos36KitosReguliuojamosios">'Forma 4'!$N$189</definedName>
    <definedName name="VAS073_F_Kitossanaudos37KitosVeiklos" localSheetId="1">'Forma 4'!$Q$189</definedName>
    <definedName name="VAS073_F_Kitossanaudos37KitosVeiklos">'Forma 4'!$Q$189</definedName>
    <definedName name="VAS073_F_Kitossanaudos3Apskaitosveikla1" localSheetId="1">'Forma 4'!$O$189</definedName>
    <definedName name="VAS073_F_Kitossanaudos3Apskaitosveikla1">'Forma 4'!$O$189</definedName>
    <definedName name="VAS073_F_Kitossanaudos3Kitareguliuoja1" localSheetId="1">'Forma 4'!$P$189</definedName>
    <definedName name="VAS073_F_Kitossanaudos3Kitareguliuoja1">'Forma 4'!$P$189</definedName>
    <definedName name="VAS073_F_Kitossanaudos41IS" localSheetId="1">'Forma 4'!$D$235</definedName>
    <definedName name="VAS073_F_Kitossanaudos41IS">'Forma 4'!$D$235</definedName>
    <definedName name="VAS073_F_Kitossanaudos431GeriamojoVandens" localSheetId="1">'Forma 4'!$F$235</definedName>
    <definedName name="VAS073_F_Kitossanaudos431GeriamojoVandens">'Forma 4'!$F$235</definedName>
    <definedName name="VAS073_F_Kitossanaudos432GeriamojoVandens" localSheetId="1">'Forma 4'!$G$235</definedName>
    <definedName name="VAS073_F_Kitossanaudos432GeriamojoVandens">'Forma 4'!$G$235</definedName>
    <definedName name="VAS073_F_Kitossanaudos433GeriamojoVandens" localSheetId="1">'Forma 4'!$H$235</definedName>
    <definedName name="VAS073_F_Kitossanaudos433GeriamojoVandens">'Forma 4'!$H$235</definedName>
    <definedName name="VAS073_F_Kitossanaudos43IsViso" localSheetId="1">'Forma 4'!$E$235</definedName>
    <definedName name="VAS073_F_Kitossanaudos43IsViso">'Forma 4'!$E$235</definedName>
    <definedName name="VAS073_F_Kitossanaudos441NuotekuSurinkimas" localSheetId="1">'Forma 4'!$J$235</definedName>
    <definedName name="VAS073_F_Kitossanaudos441NuotekuSurinkimas">'Forma 4'!$J$235</definedName>
    <definedName name="VAS073_F_Kitossanaudos442NuotekuValymas" localSheetId="1">'Forma 4'!$K$235</definedName>
    <definedName name="VAS073_F_Kitossanaudos442NuotekuValymas">'Forma 4'!$K$235</definedName>
    <definedName name="VAS073_F_Kitossanaudos443NuotekuDumblo" localSheetId="1">'Forma 4'!$L$235</definedName>
    <definedName name="VAS073_F_Kitossanaudos443NuotekuDumblo">'Forma 4'!$L$235</definedName>
    <definedName name="VAS073_F_Kitossanaudos44IsViso" localSheetId="1">'Forma 4'!$I$235</definedName>
    <definedName name="VAS073_F_Kitossanaudos44IsViso">'Forma 4'!$I$235</definedName>
    <definedName name="VAS073_F_Kitossanaudos45PavirsiniuNuoteku" localSheetId="1">'Forma 4'!$M$235</definedName>
    <definedName name="VAS073_F_Kitossanaudos45PavirsiniuNuoteku">'Forma 4'!$M$235</definedName>
    <definedName name="VAS073_F_Kitossanaudos46KitosReguliuojamosios" localSheetId="1">'Forma 4'!$N$235</definedName>
    <definedName name="VAS073_F_Kitossanaudos46KitosReguliuojamosios">'Forma 4'!$N$235</definedName>
    <definedName name="VAS073_F_Kitossanaudos47KitosVeiklos" localSheetId="1">'Forma 4'!$Q$235</definedName>
    <definedName name="VAS073_F_Kitossanaudos47KitosVeiklos">'Forma 4'!$Q$235</definedName>
    <definedName name="VAS073_F_Kitossanaudos4Apskaitosveikla1" localSheetId="1">'Forma 4'!$O$235</definedName>
    <definedName name="VAS073_F_Kitossanaudos4Apskaitosveikla1">'Forma 4'!$O$235</definedName>
    <definedName name="VAS073_F_Kitossanaudos4Kitareguliuoja1" localSheetId="1">'Forma 4'!$P$235</definedName>
    <definedName name="VAS073_F_Kitossanaudos4Kitareguliuoja1">'Forma 4'!$P$235</definedName>
    <definedName name="VAS073_F_Kitossanaudos51IS" localSheetId="1">'Forma 4'!$D$240</definedName>
    <definedName name="VAS073_F_Kitossanaudos51IS">'Forma 4'!$D$240</definedName>
    <definedName name="VAS073_F_Kitossanaudos531GeriamojoVandens" localSheetId="1">'Forma 4'!$F$240</definedName>
    <definedName name="VAS073_F_Kitossanaudos531GeriamojoVandens">'Forma 4'!$F$240</definedName>
    <definedName name="VAS073_F_Kitossanaudos532GeriamojoVandens" localSheetId="1">'Forma 4'!$G$240</definedName>
    <definedName name="VAS073_F_Kitossanaudos532GeriamojoVandens">'Forma 4'!$G$240</definedName>
    <definedName name="VAS073_F_Kitossanaudos533GeriamojoVandens" localSheetId="1">'Forma 4'!$H$240</definedName>
    <definedName name="VAS073_F_Kitossanaudos533GeriamojoVandens">'Forma 4'!$H$240</definedName>
    <definedName name="VAS073_F_Kitossanaudos53IsViso" localSheetId="1">'Forma 4'!$E$240</definedName>
    <definedName name="VAS073_F_Kitossanaudos53IsViso">'Forma 4'!$E$240</definedName>
    <definedName name="VAS073_F_Kitossanaudos541NuotekuSurinkimas" localSheetId="1">'Forma 4'!$J$240</definedName>
    <definedName name="VAS073_F_Kitossanaudos541NuotekuSurinkimas">'Forma 4'!$J$240</definedName>
    <definedName name="VAS073_F_Kitossanaudos542NuotekuValymas" localSheetId="1">'Forma 4'!$K$240</definedName>
    <definedName name="VAS073_F_Kitossanaudos542NuotekuValymas">'Forma 4'!$K$240</definedName>
    <definedName name="VAS073_F_Kitossanaudos543NuotekuDumblo" localSheetId="1">'Forma 4'!$L$240</definedName>
    <definedName name="VAS073_F_Kitossanaudos543NuotekuDumblo">'Forma 4'!$L$240</definedName>
    <definedName name="VAS073_F_Kitossanaudos54IsViso" localSheetId="1">'Forma 4'!$I$240</definedName>
    <definedName name="VAS073_F_Kitossanaudos54IsViso">'Forma 4'!$I$240</definedName>
    <definedName name="VAS073_F_Kitossanaudos55PavirsiniuNuoteku" localSheetId="1">'Forma 4'!$M$240</definedName>
    <definedName name="VAS073_F_Kitossanaudos55PavirsiniuNuoteku">'Forma 4'!$M$240</definedName>
    <definedName name="VAS073_F_Kitossanaudos56KitosReguliuojamosios" localSheetId="1">'Forma 4'!$N$240</definedName>
    <definedName name="VAS073_F_Kitossanaudos56KitosReguliuojamosios">'Forma 4'!$N$240</definedName>
    <definedName name="VAS073_F_Kitossanaudos57KitosVeiklos" localSheetId="1">'Forma 4'!$Q$240</definedName>
    <definedName name="VAS073_F_Kitossanaudos57KitosVeiklos">'Forma 4'!$Q$240</definedName>
    <definedName name="VAS073_F_Kitossanaudos5Apskaitosveikla1" localSheetId="1">'Forma 4'!$O$240</definedName>
    <definedName name="VAS073_F_Kitossanaudos5Apskaitosveikla1">'Forma 4'!$O$240</definedName>
    <definedName name="VAS073_F_Kitossanaudos5Kitareguliuoja1" localSheetId="1">'Forma 4'!$P$240</definedName>
    <definedName name="VAS073_F_Kitossanaudos5Kitareguliuoja1">'Forma 4'!$P$240</definedName>
    <definedName name="VAS073_F_Kitostechninio11IS" localSheetId="1">'Forma 4'!$D$50</definedName>
    <definedName name="VAS073_F_Kitostechninio11IS">'Forma 4'!$D$50</definedName>
    <definedName name="VAS073_F_Kitostechninio131GeriamojoVandens" localSheetId="1">'Forma 4'!$F$50</definedName>
    <definedName name="VAS073_F_Kitostechninio131GeriamojoVandens">'Forma 4'!$F$50</definedName>
    <definedName name="VAS073_F_Kitostechninio132GeriamojoVandens" localSheetId="1">'Forma 4'!$G$50</definedName>
    <definedName name="VAS073_F_Kitostechninio132GeriamojoVandens">'Forma 4'!$G$50</definedName>
    <definedName name="VAS073_F_Kitostechninio133GeriamojoVandens" localSheetId="1">'Forma 4'!$H$50</definedName>
    <definedName name="VAS073_F_Kitostechninio133GeriamojoVandens">'Forma 4'!$H$50</definedName>
    <definedName name="VAS073_F_Kitostechninio13IsViso" localSheetId="1">'Forma 4'!$E$50</definedName>
    <definedName name="VAS073_F_Kitostechninio13IsViso">'Forma 4'!$E$50</definedName>
    <definedName name="VAS073_F_Kitostechninio141NuotekuSurinkimas" localSheetId="1">'Forma 4'!$J$50</definedName>
    <definedName name="VAS073_F_Kitostechninio141NuotekuSurinkimas">'Forma 4'!$J$50</definedName>
    <definedName name="VAS073_F_Kitostechninio142NuotekuValymas" localSheetId="1">'Forma 4'!$K$50</definedName>
    <definedName name="VAS073_F_Kitostechninio142NuotekuValymas">'Forma 4'!$K$50</definedName>
    <definedName name="VAS073_F_Kitostechninio143NuotekuDumblo" localSheetId="1">'Forma 4'!$L$50</definedName>
    <definedName name="VAS073_F_Kitostechninio143NuotekuDumblo">'Forma 4'!$L$50</definedName>
    <definedName name="VAS073_F_Kitostechninio14IsViso" localSheetId="1">'Forma 4'!$I$50</definedName>
    <definedName name="VAS073_F_Kitostechninio14IsViso">'Forma 4'!$I$50</definedName>
    <definedName name="VAS073_F_Kitostechninio15PavirsiniuNuoteku" localSheetId="1">'Forma 4'!$M$50</definedName>
    <definedName name="VAS073_F_Kitostechninio15PavirsiniuNuoteku">'Forma 4'!$M$50</definedName>
    <definedName name="VAS073_F_Kitostechninio16KitosReguliuojamosios" localSheetId="1">'Forma 4'!$N$50</definedName>
    <definedName name="VAS073_F_Kitostechninio16KitosReguliuojamosios">'Forma 4'!$N$50</definedName>
    <definedName name="VAS073_F_Kitostechninio17KitosVeiklos" localSheetId="1">'Forma 4'!$Q$50</definedName>
    <definedName name="VAS073_F_Kitostechninio17KitosVeiklos">'Forma 4'!$Q$50</definedName>
    <definedName name="VAS073_F_Kitostechninio1Apskaitosveikla1" localSheetId="1">'Forma 4'!$O$50</definedName>
    <definedName name="VAS073_F_Kitostechninio1Apskaitosveikla1">'Forma 4'!$O$50</definedName>
    <definedName name="VAS073_F_Kitostechninio1Kitareguliuoja1" localSheetId="1">'Forma 4'!$P$50</definedName>
    <definedName name="VAS073_F_Kitostechninio1Kitareguliuoja1">'Forma 4'!$P$50</definedName>
    <definedName name="VAS073_F_Kitostechninio21IS" localSheetId="1">'Forma 4'!$D$106</definedName>
    <definedName name="VAS073_F_Kitostechninio21IS">'Forma 4'!$D$106</definedName>
    <definedName name="VAS073_F_Kitostechninio231GeriamojoVandens" localSheetId="1">'Forma 4'!$F$106</definedName>
    <definedName name="VAS073_F_Kitostechninio231GeriamojoVandens">'Forma 4'!$F$106</definedName>
    <definedName name="VAS073_F_Kitostechninio232GeriamojoVandens" localSheetId="1">'Forma 4'!$G$106</definedName>
    <definedName name="VAS073_F_Kitostechninio232GeriamojoVandens">'Forma 4'!$G$106</definedName>
    <definedName name="VAS073_F_Kitostechninio233GeriamojoVandens" localSheetId="1">'Forma 4'!$H$106</definedName>
    <definedName name="VAS073_F_Kitostechninio233GeriamojoVandens">'Forma 4'!$H$106</definedName>
    <definedName name="VAS073_F_Kitostechninio23IsViso" localSheetId="1">'Forma 4'!$E$106</definedName>
    <definedName name="VAS073_F_Kitostechninio23IsViso">'Forma 4'!$E$106</definedName>
    <definedName name="VAS073_F_Kitostechninio241NuotekuSurinkimas" localSheetId="1">'Forma 4'!$J$106</definedName>
    <definedName name="VAS073_F_Kitostechninio241NuotekuSurinkimas">'Forma 4'!$J$106</definedName>
    <definedName name="VAS073_F_Kitostechninio242NuotekuValymas" localSheetId="1">'Forma 4'!$K$106</definedName>
    <definedName name="VAS073_F_Kitostechninio242NuotekuValymas">'Forma 4'!$K$106</definedName>
    <definedName name="VAS073_F_Kitostechninio243NuotekuDumblo" localSheetId="1">'Forma 4'!$L$106</definedName>
    <definedName name="VAS073_F_Kitostechninio243NuotekuDumblo">'Forma 4'!$L$106</definedName>
    <definedName name="VAS073_F_Kitostechninio24IsViso" localSheetId="1">'Forma 4'!$I$106</definedName>
    <definedName name="VAS073_F_Kitostechninio24IsViso">'Forma 4'!$I$106</definedName>
    <definedName name="VAS073_F_Kitostechninio25PavirsiniuNuoteku" localSheetId="1">'Forma 4'!$M$106</definedName>
    <definedName name="VAS073_F_Kitostechninio25PavirsiniuNuoteku">'Forma 4'!$M$106</definedName>
    <definedName name="VAS073_F_Kitostechninio26KitosReguliuojamosios" localSheetId="1">'Forma 4'!$N$106</definedName>
    <definedName name="VAS073_F_Kitostechninio26KitosReguliuojamosios">'Forma 4'!$N$106</definedName>
    <definedName name="VAS073_F_Kitostechninio27KitosVeiklos" localSheetId="1">'Forma 4'!$Q$106</definedName>
    <definedName name="VAS073_F_Kitostechninio27KitosVeiklos">'Forma 4'!$Q$106</definedName>
    <definedName name="VAS073_F_Kitostechninio2Apskaitosveikla1" localSheetId="1">'Forma 4'!$O$106</definedName>
    <definedName name="VAS073_F_Kitostechninio2Apskaitosveikla1">'Forma 4'!$O$106</definedName>
    <definedName name="VAS073_F_Kitostechninio2Kitareguliuoja1" localSheetId="1">'Forma 4'!$P$106</definedName>
    <definedName name="VAS073_F_Kitostechninio2Kitareguliuoja1">'Forma 4'!$P$106</definedName>
    <definedName name="VAS073_F_Kitostechninio31IS" localSheetId="1">'Forma 4'!$D$158</definedName>
    <definedName name="VAS073_F_Kitostechninio31IS">'Forma 4'!$D$158</definedName>
    <definedName name="VAS073_F_Kitostechninio331GeriamojoVandens" localSheetId="1">'Forma 4'!$F$158</definedName>
    <definedName name="VAS073_F_Kitostechninio331GeriamojoVandens">'Forma 4'!$F$158</definedName>
    <definedName name="VAS073_F_Kitostechninio332GeriamojoVandens" localSheetId="1">'Forma 4'!$G$158</definedName>
    <definedName name="VAS073_F_Kitostechninio332GeriamojoVandens">'Forma 4'!$G$158</definedName>
    <definedName name="VAS073_F_Kitostechninio333GeriamojoVandens" localSheetId="1">'Forma 4'!$H$158</definedName>
    <definedName name="VAS073_F_Kitostechninio333GeriamojoVandens">'Forma 4'!$H$158</definedName>
    <definedName name="VAS073_F_Kitostechninio33IsViso" localSheetId="1">'Forma 4'!$E$158</definedName>
    <definedName name="VAS073_F_Kitostechninio33IsViso">'Forma 4'!$E$158</definedName>
    <definedName name="VAS073_F_Kitostechninio341NuotekuSurinkimas" localSheetId="1">'Forma 4'!$J$158</definedName>
    <definedName name="VAS073_F_Kitostechninio341NuotekuSurinkimas">'Forma 4'!$J$158</definedName>
    <definedName name="VAS073_F_Kitostechninio342NuotekuValymas" localSheetId="1">'Forma 4'!$K$158</definedName>
    <definedName name="VAS073_F_Kitostechninio342NuotekuValymas">'Forma 4'!$K$158</definedName>
    <definedName name="VAS073_F_Kitostechninio343NuotekuDumblo" localSheetId="1">'Forma 4'!$L$158</definedName>
    <definedName name="VAS073_F_Kitostechninio343NuotekuDumblo">'Forma 4'!$L$158</definedName>
    <definedName name="VAS073_F_Kitostechninio34IsViso" localSheetId="1">'Forma 4'!$I$158</definedName>
    <definedName name="VAS073_F_Kitostechninio34IsViso">'Forma 4'!$I$158</definedName>
    <definedName name="VAS073_F_Kitostechninio35PavirsiniuNuoteku" localSheetId="1">'Forma 4'!$M$158</definedName>
    <definedName name="VAS073_F_Kitostechninio35PavirsiniuNuoteku">'Forma 4'!$M$158</definedName>
    <definedName name="VAS073_F_Kitostechninio36KitosReguliuojamosios" localSheetId="1">'Forma 4'!$N$158</definedName>
    <definedName name="VAS073_F_Kitostechninio36KitosReguliuojamosios">'Forma 4'!$N$158</definedName>
    <definedName name="VAS073_F_Kitostechninio37KitosVeiklos" localSheetId="1">'Forma 4'!$Q$158</definedName>
    <definedName name="VAS073_F_Kitostechninio37KitosVeiklos">'Forma 4'!$Q$158</definedName>
    <definedName name="VAS073_F_Kitostechninio3Apskaitosveikla1" localSheetId="1">'Forma 4'!$O$158</definedName>
    <definedName name="VAS073_F_Kitostechninio3Apskaitosveikla1">'Forma 4'!$O$158</definedName>
    <definedName name="VAS073_F_Kitostechninio3Kitareguliuoja1" localSheetId="1">'Forma 4'!$P$158</definedName>
    <definedName name="VAS073_F_Kitostechninio3Kitareguliuoja1">'Forma 4'!$P$158</definedName>
    <definedName name="VAS073_F_Kitostechninio41IS" localSheetId="1">'Forma 4'!$D$203</definedName>
    <definedName name="VAS073_F_Kitostechninio41IS">'Forma 4'!$D$203</definedName>
    <definedName name="VAS073_F_Kitostechninio431GeriamojoVandens" localSheetId="1">'Forma 4'!$F$203</definedName>
    <definedName name="VAS073_F_Kitostechninio431GeriamojoVandens">'Forma 4'!$F$203</definedName>
    <definedName name="VAS073_F_Kitostechninio432GeriamojoVandens" localSheetId="1">'Forma 4'!$G$203</definedName>
    <definedName name="VAS073_F_Kitostechninio432GeriamojoVandens">'Forma 4'!$G$203</definedName>
    <definedName name="VAS073_F_Kitostechninio433GeriamojoVandens" localSheetId="1">'Forma 4'!$H$203</definedName>
    <definedName name="VAS073_F_Kitostechninio433GeriamojoVandens">'Forma 4'!$H$203</definedName>
    <definedName name="VAS073_F_Kitostechninio43IsViso" localSheetId="1">'Forma 4'!$E$203</definedName>
    <definedName name="VAS073_F_Kitostechninio43IsViso">'Forma 4'!$E$203</definedName>
    <definedName name="VAS073_F_Kitostechninio441NuotekuSurinkimas" localSheetId="1">'Forma 4'!$J$203</definedName>
    <definedName name="VAS073_F_Kitostechninio441NuotekuSurinkimas">'Forma 4'!$J$203</definedName>
    <definedName name="VAS073_F_Kitostechninio442NuotekuValymas" localSheetId="1">'Forma 4'!$K$203</definedName>
    <definedName name="VAS073_F_Kitostechninio442NuotekuValymas">'Forma 4'!$K$203</definedName>
    <definedName name="VAS073_F_Kitostechninio443NuotekuDumblo" localSheetId="1">'Forma 4'!$L$203</definedName>
    <definedName name="VAS073_F_Kitostechninio443NuotekuDumblo">'Forma 4'!$L$203</definedName>
    <definedName name="VAS073_F_Kitostechninio44IsViso" localSheetId="1">'Forma 4'!$I$203</definedName>
    <definedName name="VAS073_F_Kitostechninio44IsViso">'Forma 4'!$I$203</definedName>
    <definedName name="VAS073_F_Kitostechninio45PavirsiniuNuoteku" localSheetId="1">'Forma 4'!$M$203</definedName>
    <definedName name="VAS073_F_Kitostechninio45PavirsiniuNuoteku">'Forma 4'!$M$203</definedName>
    <definedName name="VAS073_F_Kitostechninio46KitosReguliuojamosios" localSheetId="1">'Forma 4'!$N$203</definedName>
    <definedName name="VAS073_F_Kitostechninio46KitosReguliuojamosios">'Forma 4'!$N$203</definedName>
    <definedName name="VAS073_F_Kitostechninio47KitosVeiklos" localSheetId="1">'Forma 4'!$Q$203</definedName>
    <definedName name="VAS073_F_Kitostechninio47KitosVeiklos">'Forma 4'!$Q$203</definedName>
    <definedName name="VAS073_F_Kitostechninio4Apskaitosveikla1" localSheetId="1">'Forma 4'!$O$203</definedName>
    <definedName name="VAS073_F_Kitostechninio4Apskaitosveikla1">'Forma 4'!$O$203</definedName>
    <definedName name="VAS073_F_Kitostechninio4Kitareguliuoja1" localSheetId="1">'Forma 4'!$P$203</definedName>
    <definedName name="VAS073_F_Kitostechninio4Kitareguliuoja1">'Forma 4'!$P$203</definedName>
    <definedName name="VAS073_F_Kitumokesciusa11IS" localSheetId="1">'Forma 4'!$D$64</definedName>
    <definedName name="VAS073_F_Kitumokesciusa11IS">'Forma 4'!$D$64</definedName>
    <definedName name="VAS073_F_Kitumokesciusa131GeriamojoVandens" localSheetId="1">'Forma 4'!$F$64</definedName>
    <definedName name="VAS073_F_Kitumokesciusa131GeriamojoVandens">'Forma 4'!$F$64</definedName>
    <definedName name="VAS073_F_Kitumokesciusa132GeriamojoVandens" localSheetId="1">'Forma 4'!$G$64</definedName>
    <definedName name="VAS073_F_Kitumokesciusa132GeriamojoVandens">'Forma 4'!$G$64</definedName>
    <definedName name="VAS073_F_Kitumokesciusa133GeriamojoVandens" localSheetId="1">'Forma 4'!$H$64</definedName>
    <definedName name="VAS073_F_Kitumokesciusa133GeriamojoVandens">'Forma 4'!$H$64</definedName>
    <definedName name="VAS073_F_Kitumokesciusa13IsViso" localSheetId="1">'Forma 4'!$E$64</definedName>
    <definedName name="VAS073_F_Kitumokesciusa13IsViso">'Forma 4'!$E$64</definedName>
    <definedName name="VAS073_F_Kitumokesciusa141NuotekuSurinkimas" localSheetId="1">'Forma 4'!$J$64</definedName>
    <definedName name="VAS073_F_Kitumokesciusa141NuotekuSurinkimas">'Forma 4'!$J$64</definedName>
    <definedName name="VAS073_F_Kitumokesciusa142NuotekuValymas" localSheetId="1">'Forma 4'!$K$64</definedName>
    <definedName name="VAS073_F_Kitumokesciusa142NuotekuValymas">'Forma 4'!$K$64</definedName>
    <definedName name="VAS073_F_Kitumokesciusa143NuotekuDumblo" localSheetId="1">'Forma 4'!$L$64</definedName>
    <definedName name="VAS073_F_Kitumokesciusa143NuotekuDumblo">'Forma 4'!$L$64</definedName>
    <definedName name="VAS073_F_Kitumokesciusa14IsViso" localSheetId="1">'Forma 4'!$I$64</definedName>
    <definedName name="VAS073_F_Kitumokesciusa14IsViso">'Forma 4'!$I$64</definedName>
    <definedName name="VAS073_F_Kitumokesciusa15PavirsiniuNuoteku" localSheetId="1">'Forma 4'!$M$64</definedName>
    <definedName name="VAS073_F_Kitumokesciusa15PavirsiniuNuoteku">'Forma 4'!$M$64</definedName>
    <definedName name="VAS073_F_Kitumokesciusa16KitosReguliuojamosios" localSheetId="1">'Forma 4'!$N$64</definedName>
    <definedName name="VAS073_F_Kitumokesciusa16KitosReguliuojamosios">'Forma 4'!$N$64</definedName>
    <definedName name="VAS073_F_Kitumokesciusa17KitosVeiklos" localSheetId="1">'Forma 4'!$Q$64</definedName>
    <definedName name="VAS073_F_Kitumokesciusa17KitosVeiklos">'Forma 4'!$Q$64</definedName>
    <definedName name="VAS073_F_Kitumokesciusa1Apskaitosveikla1" localSheetId="1">'Forma 4'!$O$64</definedName>
    <definedName name="VAS073_F_Kitumokesciusa1Apskaitosveikla1">'Forma 4'!$O$64</definedName>
    <definedName name="VAS073_F_Kitumokesciusa1Kitareguliuoja1" localSheetId="1">'Forma 4'!$P$64</definedName>
    <definedName name="VAS073_F_Kitumokesciusa1Kitareguliuoja1">'Forma 4'!$P$64</definedName>
    <definedName name="VAS073_F_Kitumokesciusa21IS" localSheetId="1">'Forma 4'!$D$117</definedName>
    <definedName name="VAS073_F_Kitumokesciusa21IS">'Forma 4'!$D$117</definedName>
    <definedName name="VAS073_F_Kitumokesciusa231GeriamojoVandens" localSheetId="1">'Forma 4'!$F$117</definedName>
    <definedName name="VAS073_F_Kitumokesciusa231GeriamojoVandens">'Forma 4'!$F$117</definedName>
    <definedName name="VAS073_F_Kitumokesciusa232GeriamojoVandens" localSheetId="1">'Forma 4'!$G$117</definedName>
    <definedName name="VAS073_F_Kitumokesciusa232GeriamojoVandens">'Forma 4'!$G$117</definedName>
    <definedName name="VAS073_F_Kitumokesciusa233GeriamojoVandens" localSheetId="1">'Forma 4'!$H$117</definedName>
    <definedName name="VAS073_F_Kitumokesciusa233GeriamojoVandens">'Forma 4'!$H$117</definedName>
    <definedName name="VAS073_F_Kitumokesciusa23IsViso" localSheetId="1">'Forma 4'!$E$117</definedName>
    <definedName name="VAS073_F_Kitumokesciusa23IsViso">'Forma 4'!$E$117</definedName>
    <definedName name="VAS073_F_Kitumokesciusa241NuotekuSurinkimas" localSheetId="1">'Forma 4'!$J$117</definedName>
    <definedName name="VAS073_F_Kitumokesciusa241NuotekuSurinkimas">'Forma 4'!$J$117</definedName>
    <definedName name="VAS073_F_Kitumokesciusa242NuotekuValymas" localSheetId="1">'Forma 4'!$K$117</definedName>
    <definedName name="VAS073_F_Kitumokesciusa242NuotekuValymas">'Forma 4'!$K$117</definedName>
    <definedName name="VAS073_F_Kitumokesciusa243NuotekuDumblo" localSheetId="1">'Forma 4'!$L$117</definedName>
    <definedName name="VAS073_F_Kitumokesciusa243NuotekuDumblo">'Forma 4'!$L$117</definedName>
    <definedName name="VAS073_F_Kitumokesciusa24IsViso" localSheetId="1">'Forma 4'!$I$117</definedName>
    <definedName name="VAS073_F_Kitumokesciusa24IsViso">'Forma 4'!$I$117</definedName>
    <definedName name="VAS073_F_Kitumokesciusa25PavirsiniuNuoteku" localSheetId="1">'Forma 4'!$M$117</definedName>
    <definedName name="VAS073_F_Kitumokesciusa25PavirsiniuNuoteku">'Forma 4'!$M$117</definedName>
    <definedName name="VAS073_F_Kitumokesciusa26KitosReguliuojamosios" localSheetId="1">'Forma 4'!$N$117</definedName>
    <definedName name="VAS073_F_Kitumokesciusa26KitosReguliuojamosios">'Forma 4'!$N$117</definedName>
    <definedName name="VAS073_F_Kitumokesciusa27KitosVeiklos" localSheetId="1">'Forma 4'!$Q$117</definedName>
    <definedName name="VAS073_F_Kitumokesciusa27KitosVeiklos">'Forma 4'!$Q$117</definedName>
    <definedName name="VAS073_F_Kitumokesciusa2Apskaitosveikla1" localSheetId="1">'Forma 4'!$O$117</definedName>
    <definedName name="VAS073_F_Kitumokesciusa2Apskaitosveikla1">'Forma 4'!$O$117</definedName>
    <definedName name="VAS073_F_Kitumokesciusa2Kitareguliuoja1" localSheetId="1">'Forma 4'!$P$117</definedName>
    <definedName name="VAS073_F_Kitumokesciusa2Kitareguliuoja1">'Forma 4'!$P$117</definedName>
    <definedName name="VAS073_F_Kitumokesciusa31IS" localSheetId="1">'Forma 4'!$D$169</definedName>
    <definedName name="VAS073_F_Kitumokesciusa31IS">'Forma 4'!$D$169</definedName>
    <definedName name="VAS073_F_Kitumokesciusa331GeriamojoVandens" localSheetId="1">'Forma 4'!$F$169</definedName>
    <definedName name="VAS073_F_Kitumokesciusa331GeriamojoVandens">'Forma 4'!$F$169</definedName>
    <definedName name="VAS073_F_Kitumokesciusa332GeriamojoVandens" localSheetId="1">'Forma 4'!$G$169</definedName>
    <definedName name="VAS073_F_Kitumokesciusa332GeriamojoVandens">'Forma 4'!$G$169</definedName>
    <definedName name="VAS073_F_Kitumokesciusa333GeriamojoVandens" localSheetId="1">'Forma 4'!$H$169</definedName>
    <definedName name="VAS073_F_Kitumokesciusa333GeriamojoVandens">'Forma 4'!$H$169</definedName>
    <definedName name="VAS073_F_Kitumokesciusa33IsViso" localSheetId="1">'Forma 4'!$E$169</definedName>
    <definedName name="VAS073_F_Kitumokesciusa33IsViso">'Forma 4'!$E$169</definedName>
    <definedName name="VAS073_F_Kitumokesciusa341NuotekuSurinkimas" localSheetId="1">'Forma 4'!$J$169</definedName>
    <definedName name="VAS073_F_Kitumokesciusa341NuotekuSurinkimas">'Forma 4'!$J$169</definedName>
    <definedName name="VAS073_F_Kitumokesciusa342NuotekuValymas" localSheetId="1">'Forma 4'!$K$169</definedName>
    <definedName name="VAS073_F_Kitumokesciusa342NuotekuValymas">'Forma 4'!$K$169</definedName>
    <definedName name="VAS073_F_Kitumokesciusa343NuotekuDumblo" localSheetId="1">'Forma 4'!$L$169</definedName>
    <definedName name="VAS073_F_Kitumokesciusa343NuotekuDumblo">'Forma 4'!$L$169</definedName>
    <definedName name="VAS073_F_Kitumokesciusa34IsViso" localSheetId="1">'Forma 4'!$I$169</definedName>
    <definedName name="VAS073_F_Kitumokesciusa34IsViso">'Forma 4'!$I$169</definedName>
    <definedName name="VAS073_F_Kitumokesciusa35PavirsiniuNuoteku" localSheetId="1">'Forma 4'!$M$169</definedName>
    <definedName name="VAS073_F_Kitumokesciusa35PavirsiniuNuoteku">'Forma 4'!$M$169</definedName>
    <definedName name="VAS073_F_Kitumokesciusa36KitosReguliuojamosios" localSheetId="1">'Forma 4'!$N$169</definedName>
    <definedName name="VAS073_F_Kitumokesciusa36KitosReguliuojamosios">'Forma 4'!$N$169</definedName>
    <definedName name="VAS073_F_Kitumokesciusa37KitosVeiklos" localSheetId="1">'Forma 4'!$Q$169</definedName>
    <definedName name="VAS073_F_Kitumokesciusa37KitosVeiklos">'Forma 4'!$Q$169</definedName>
    <definedName name="VAS073_F_Kitumokesciusa3Apskaitosveikla1" localSheetId="1">'Forma 4'!$O$169</definedName>
    <definedName name="VAS073_F_Kitumokesciusa3Apskaitosveikla1">'Forma 4'!$O$169</definedName>
    <definedName name="VAS073_F_Kitumokesciusa3Kitareguliuoja1" localSheetId="1">'Forma 4'!$P$169</definedName>
    <definedName name="VAS073_F_Kitumokesciusa3Kitareguliuoja1">'Forma 4'!$P$169</definedName>
    <definedName name="VAS073_F_Kitumokesciusa41IS" localSheetId="1">'Forma 4'!$D$214</definedName>
    <definedName name="VAS073_F_Kitumokesciusa41IS">'Forma 4'!$D$214</definedName>
    <definedName name="VAS073_F_Kitumokesciusa431GeriamojoVandens" localSheetId="1">'Forma 4'!$F$214</definedName>
    <definedName name="VAS073_F_Kitumokesciusa431GeriamojoVandens">'Forma 4'!$F$214</definedName>
    <definedName name="VAS073_F_Kitumokesciusa432GeriamojoVandens" localSheetId="1">'Forma 4'!$G$214</definedName>
    <definedName name="VAS073_F_Kitumokesciusa432GeriamojoVandens">'Forma 4'!$G$214</definedName>
    <definedName name="VAS073_F_Kitumokesciusa433GeriamojoVandens" localSheetId="1">'Forma 4'!$H$214</definedName>
    <definedName name="VAS073_F_Kitumokesciusa433GeriamojoVandens">'Forma 4'!$H$214</definedName>
    <definedName name="VAS073_F_Kitumokesciusa43IsViso" localSheetId="1">'Forma 4'!$E$214</definedName>
    <definedName name="VAS073_F_Kitumokesciusa43IsViso">'Forma 4'!$E$214</definedName>
    <definedName name="VAS073_F_Kitumokesciusa441NuotekuSurinkimas" localSheetId="1">'Forma 4'!$J$214</definedName>
    <definedName name="VAS073_F_Kitumokesciusa441NuotekuSurinkimas">'Forma 4'!$J$214</definedName>
    <definedName name="VAS073_F_Kitumokesciusa442NuotekuValymas" localSheetId="1">'Forma 4'!$K$214</definedName>
    <definedName name="VAS073_F_Kitumokesciusa442NuotekuValymas">'Forma 4'!$K$214</definedName>
    <definedName name="VAS073_F_Kitumokesciusa443NuotekuDumblo" localSheetId="1">'Forma 4'!$L$214</definedName>
    <definedName name="VAS073_F_Kitumokesciusa443NuotekuDumblo">'Forma 4'!$L$214</definedName>
    <definedName name="VAS073_F_Kitumokesciusa44IsViso" localSheetId="1">'Forma 4'!$I$214</definedName>
    <definedName name="VAS073_F_Kitumokesciusa44IsViso">'Forma 4'!$I$214</definedName>
    <definedName name="VAS073_F_Kitumokesciusa45PavirsiniuNuoteku" localSheetId="1">'Forma 4'!$M$214</definedName>
    <definedName name="VAS073_F_Kitumokesciusa45PavirsiniuNuoteku">'Forma 4'!$M$214</definedName>
    <definedName name="VAS073_F_Kitumokesciusa46KitosReguliuojamosios" localSheetId="1">'Forma 4'!$N$214</definedName>
    <definedName name="VAS073_F_Kitumokesciusa46KitosReguliuojamosios">'Forma 4'!$N$214</definedName>
    <definedName name="VAS073_F_Kitumokesciusa47KitosVeiklos" localSheetId="1">'Forma 4'!$Q$214</definedName>
    <definedName name="VAS073_F_Kitumokesciusa47KitosVeiklos">'Forma 4'!$Q$214</definedName>
    <definedName name="VAS073_F_Kitumokesciusa4Apskaitosveikla1" localSheetId="1">'Forma 4'!$O$214</definedName>
    <definedName name="VAS073_F_Kitumokesciusa4Apskaitosveikla1">'Forma 4'!$O$214</definedName>
    <definedName name="VAS073_F_Kitumokesciusa4Kitareguliuoja1" localSheetId="1">'Forma 4'!$P$214</definedName>
    <definedName name="VAS073_F_Kitumokesciusa4Kitareguliuoja1">'Forma 4'!$P$214</definedName>
    <definedName name="VAS073_F_Kitupaslaugupi11IS" localSheetId="1">'Forma 4'!$D$88</definedName>
    <definedName name="VAS073_F_Kitupaslaugupi11IS">'Forma 4'!$D$88</definedName>
    <definedName name="VAS073_F_Kitupaslaugupi131GeriamojoVandens" localSheetId="1">'Forma 4'!$F$88</definedName>
    <definedName name="VAS073_F_Kitupaslaugupi131GeriamojoVandens">'Forma 4'!$F$88</definedName>
    <definedName name="VAS073_F_Kitupaslaugupi132GeriamojoVandens" localSheetId="1">'Forma 4'!$G$88</definedName>
    <definedName name="VAS073_F_Kitupaslaugupi132GeriamojoVandens">'Forma 4'!$G$88</definedName>
    <definedName name="VAS073_F_Kitupaslaugupi133GeriamojoVandens" localSheetId="1">'Forma 4'!$H$88</definedName>
    <definedName name="VAS073_F_Kitupaslaugupi133GeriamojoVandens">'Forma 4'!$H$88</definedName>
    <definedName name="VAS073_F_Kitupaslaugupi13IsViso" localSheetId="1">'Forma 4'!$E$88</definedName>
    <definedName name="VAS073_F_Kitupaslaugupi13IsViso">'Forma 4'!$E$88</definedName>
    <definedName name="VAS073_F_Kitupaslaugupi141NuotekuSurinkimas" localSheetId="1">'Forma 4'!$J$88</definedName>
    <definedName name="VAS073_F_Kitupaslaugupi141NuotekuSurinkimas">'Forma 4'!$J$88</definedName>
    <definedName name="VAS073_F_Kitupaslaugupi142NuotekuValymas" localSheetId="1">'Forma 4'!$K$88</definedName>
    <definedName name="VAS073_F_Kitupaslaugupi142NuotekuValymas">'Forma 4'!$K$88</definedName>
    <definedName name="VAS073_F_Kitupaslaugupi143NuotekuDumblo" localSheetId="1">'Forma 4'!$L$88</definedName>
    <definedName name="VAS073_F_Kitupaslaugupi143NuotekuDumblo">'Forma 4'!$L$88</definedName>
    <definedName name="VAS073_F_Kitupaslaugupi14IsViso" localSheetId="1">'Forma 4'!$I$88</definedName>
    <definedName name="VAS073_F_Kitupaslaugupi14IsViso">'Forma 4'!$I$88</definedName>
    <definedName name="VAS073_F_Kitupaslaugupi15PavirsiniuNuoteku" localSheetId="1">'Forma 4'!$M$88</definedName>
    <definedName name="VAS073_F_Kitupaslaugupi15PavirsiniuNuoteku">'Forma 4'!$M$88</definedName>
    <definedName name="VAS073_F_Kitupaslaugupi16KitosReguliuojamosios" localSheetId="1">'Forma 4'!$N$88</definedName>
    <definedName name="VAS073_F_Kitupaslaugupi16KitosReguliuojamosios">'Forma 4'!$N$88</definedName>
    <definedName name="VAS073_F_Kitupaslaugupi17KitosVeiklos" localSheetId="1">'Forma 4'!$Q$88</definedName>
    <definedName name="VAS073_F_Kitupaslaugupi17KitosVeiklos">'Forma 4'!$Q$88</definedName>
    <definedName name="VAS073_F_Kitupaslaugupi1Apskaitosveikla1" localSheetId="1">'Forma 4'!$O$88</definedName>
    <definedName name="VAS073_F_Kitupaslaugupi1Apskaitosveikla1">'Forma 4'!$O$88</definedName>
    <definedName name="VAS073_F_Kitupaslaugupi1Kitareguliuoja1" localSheetId="1">'Forma 4'!$P$88</definedName>
    <definedName name="VAS073_F_Kitupaslaugupi1Kitareguliuoja1">'Forma 4'!$P$88</definedName>
    <definedName name="VAS073_F_Kitupaslaugupi21IS" localSheetId="1">'Forma 4'!$D$141</definedName>
    <definedName name="VAS073_F_Kitupaslaugupi21IS">'Forma 4'!$D$141</definedName>
    <definedName name="VAS073_F_Kitupaslaugupi231GeriamojoVandens" localSheetId="1">'Forma 4'!$F$141</definedName>
    <definedName name="VAS073_F_Kitupaslaugupi231GeriamojoVandens">'Forma 4'!$F$141</definedName>
    <definedName name="VAS073_F_Kitupaslaugupi232GeriamojoVandens" localSheetId="1">'Forma 4'!$G$141</definedName>
    <definedName name="VAS073_F_Kitupaslaugupi232GeriamojoVandens">'Forma 4'!$G$141</definedName>
    <definedName name="VAS073_F_Kitupaslaugupi233GeriamojoVandens" localSheetId="1">'Forma 4'!$H$141</definedName>
    <definedName name="VAS073_F_Kitupaslaugupi233GeriamojoVandens">'Forma 4'!$H$141</definedName>
    <definedName name="VAS073_F_Kitupaslaugupi23IsViso" localSheetId="1">'Forma 4'!$E$141</definedName>
    <definedName name="VAS073_F_Kitupaslaugupi23IsViso">'Forma 4'!$E$141</definedName>
    <definedName name="VAS073_F_Kitupaslaugupi241NuotekuSurinkimas" localSheetId="1">'Forma 4'!$J$141</definedName>
    <definedName name="VAS073_F_Kitupaslaugupi241NuotekuSurinkimas">'Forma 4'!$J$141</definedName>
    <definedName name="VAS073_F_Kitupaslaugupi242NuotekuValymas" localSheetId="1">'Forma 4'!$K$141</definedName>
    <definedName name="VAS073_F_Kitupaslaugupi242NuotekuValymas">'Forma 4'!$K$141</definedName>
    <definedName name="VAS073_F_Kitupaslaugupi243NuotekuDumblo" localSheetId="1">'Forma 4'!$L$141</definedName>
    <definedName name="VAS073_F_Kitupaslaugupi243NuotekuDumblo">'Forma 4'!$L$141</definedName>
    <definedName name="VAS073_F_Kitupaslaugupi24IsViso" localSheetId="1">'Forma 4'!$I$141</definedName>
    <definedName name="VAS073_F_Kitupaslaugupi24IsViso">'Forma 4'!$I$141</definedName>
    <definedName name="VAS073_F_Kitupaslaugupi25PavirsiniuNuoteku" localSheetId="1">'Forma 4'!$M$141</definedName>
    <definedName name="VAS073_F_Kitupaslaugupi25PavirsiniuNuoteku">'Forma 4'!$M$141</definedName>
    <definedName name="VAS073_F_Kitupaslaugupi26KitosReguliuojamosios" localSheetId="1">'Forma 4'!$N$141</definedName>
    <definedName name="VAS073_F_Kitupaslaugupi26KitosReguliuojamosios">'Forma 4'!$N$141</definedName>
    <definedName name="VAS073_F_Kitupaslaugupi27KitosVeiklos" localSheetId="1">'Forma 4'!$Q$141</definedName>
    <definedName name="VAS073_F_Kitupaslaugupi27KitosVeiklos">'Forma 4'!$Q$141</definedName>
    <definedName name="VAS073_F_Kitupaslaugupi2Apskaitosveikla1" localSheetId="1">'Forma 4'!$O$141</definedName>
    <definedName name="VAS073_F_Kitupaslaugupi2Apskaitosveikla1">'Forma 4'!$O$141</definedName>
    <definedName name="VAS073_F_Kitupaslaugupi2Kitareguliuoja1" localSheetId="1">'Forma 4'!$P$141</definedName>
    <definedName name="VAS073_F_Kitupaslaugupi2Kitareguliuoja1">'Forma 4'!$P$141</definedName>
    <definedName name="VAS073_F_Kitupaslaugupi31IS" localSheetId="1">'Forma 4'!$D$239</definedName>
    <definedName name="VAS073_F_Kitupaslaugupi31IS">'Forma 4'!$D$239</definedName>
    <definedName name="VAS073_F_Kitupaslaugupi331GeriamojoVandens" localSheetId="1">'Forma 4'!$F$239</definedName>
    <definedName name="VAS073_F_Kitupaslaugupi331GeriamojoVandens">'Forma 4'!$F$239</definedName>
    <definedName name="VAS073_F_Kitupaslaugupi332GeriamojoVandens" localSheetId="1">'Forma 4'!$G$239</definedName>
    <definedName name="VAS073_F_Kitupaslaugupi332GeriamojoVandens">'Forma 4'!$G$239</definedName>
    <definedName name="VAS073_F_Kitupaslaugupi333GeriamojoVandens" localSheetId="1">'Forma 4'!$H$239</definedName>
    <definedName name="VAS073_F_Kitupaslaugupi333GeriamojoVandens">'Forma 4'!$H$239</definedName>
    <definedName name="VAS073_F_Kitupaslaugupi33IsViso" localSheetId="1">'Forma 4'!$E$239</definedName>
    <definedName name="VAS073_F_Kitupaslaugupi33IsViso">'Forma 4'!$E$239</definedName>
    <definedName name="VAS073_F_Kitupaslaugupi341NuotekuSurinkimas" localSheetId="1">'Forma 4'!$J$239</definedName>
    <definedName name="VAS073_F_Kitupaslaugupi341NuotekuSurinkimas">'Forma 4'!$J$239</definedName>
    <definedName name="VAS073_F_Kitupaslaugupi342NuotekuValymas" localSheetId="1">'Forma 4'!$K$239</definedName>
    <definedName name="VAS073_F_Kitupaslaugupi342NuotekuValymas">'Forma 4'!$K$239</definedName>
    <definedName name="VAS073_F_Kitupaslaugupi343NuotekuDumblo" localSheetId="1">'Forma 4'!$L$239</definedName>
    <definedName name="VAS073_F_Kitupaslaugupi343NuotekuDumblo">'Forma 4'!$L$239</definedName>
    <definedName name="VAS073_F_Kitupaslaugupi34IsViso" localSheetId="1">'Forma 4'!$I$239</definedName>
    <definedName name="VAS073_F_Kitupaslaugupi34IsViso">'Forma 4'!$I$239</definedName>
    <definedName name="VAS073_F_Kitupaslaugupi35PavirsiniuNuoteku" localSheetId="1">'Forma 4'!$M$239</definedName>
    <definedName name="VAS073_F_Kitupaslaugupi35PavirsiniuNuoteku">'Forma 4'!$M$239</definedName>
    <definedName name="VAS073_F_Kitupaslaugupi36KitosReguliuojamosios" localSheetId="1">'Forma 4'!$N$239</definedName>
    <definedName name="VAS073_F_Kitupaslaugupi36KitosReguliuojamosios">'Forma 4'!$N$239</definedName>
    <definedName name="VAS073_F_Kitupaslaugupi37KitosVeiklos" localSheetId="1">'Forma 4'!$Q$239</definedName>
    <definedName name="VAS073_F_Kitupaslaugupi37KitosVeiklos">'Forma 4'!$Q$239</definedName>
    <definedName name="VAS073_F_Kitupaslaugupi3Apskaitosveikla1" localSheetId="1">'Forma 4'!$O$239</definedName>
    <definedName name="VAS073_F_Kitupaslaugupi3Apskaitosveikla1">'Forma 4'!$O$239</definedName>
    <definedName name="VAS073_F_Kitupaslaugupi3Kitareguliuoja1" localSheetId="1">'Forma 4'!$P$239</definedName>
    <definedName name="VAS073_F_Kitupaslaugupi3Kitareguliuoja1">'Forma 4'!$P$239</definedName>
    <definedName name="VAS073_F_Konsultaciniup11IS" localSheetId="1">'Forma 4'!$D$71</definedName>
    <definedName name="VAS073_F_Konsultaciniup11IS">'Forma 4'!$D$71</definedName>
    <definedName name="VAS073_F_Konsultaciniup131GeriamojoVandens" localSheetId="1">'Forma 4'!$F$71</definedName>
    <definedName name="VAS073_F_Konsultaciniup131GeriamojoVandens">'Forma 4'!$F$71</definedName>
    <definedName name="VAS073_F_Konsultaciniup132GeriamojoVandens" localSheetId="1">'Forma 4'!$G$71</definedName>
    <definedName name="VAS073_F_Konsultaciniup132GeriamojoVandens">'Forma 4'!$G$71</definedName>
    <definedName name="VAS073_F_Konsultaciniup133GeriamojoVandens" localSheetId="1">'Forma 4'!$H$71</definedName>
    <definedName name="VAS073_F_Konsultaciniup133GeriamojoVandens">'Forma 4'!$H$71</definedName>
    <definedName name="VAS073_F_Konsultaciniup13IsViso" localSheetId="1">'Forma 4'!$E$71</definedName>
    <definedName name="VAS073_F_Konsultaciniup13IsViso">'Forma 4'!$E$71</definedName>
    <definedName name="VAS073_F_Konsultaciniup141NuotekuSurinkimas" localSheetId="1">'Forma 4'!$J$71</definedName>
    <definedName name="VAS073_F_Konsultaciniup141NuotekuSurinkimas">'Forma 4'!$J$71</definedName>
    <definedName name="VAS073_F_Konsultaciniup142NuotekuValymas" localSheetId="1">'Forma 4'!$K$71</definedName>
    <definedName name="VAS073_F_Konsultaciniup142NuotekuValymas">'Forma 4'!$K$71</definedName>
    <definedName name="VAS073_F_Konsultaciniup143NuotekuDumblo" localSheetId="1">'Forma 4'!$L$71</definedName>
    <definedName name="VAS073_F_Konsultaciniup143NuotekuDumblo">'Forma 4'!$L$71</definedName>
    <definedName name="VAS073_F_Konsultaciniup14IsViso" localSheetId="1">'Forma 4'!$I$71</definedName>
    <definedName name="VAS073_F_Konsultaciniup14IsViso">'Forma 4'!$I$71</definedName>
    <definedName name="VAS073_F_Konsultaciniup15PavirsiniuNuoteku" localSheetId="1">'Forma 4'!$M$71</definedName>
    <definedName name="VAS073_F_Konsultaciniup15PavirsiniuNuoteku">'Forma 4'!$M$71</definedName>
    <definedName name="VAS073_F_Konsultaciniup16KitosReguliuojamosios" localSheetId="1">'Forma 4'!$N$71</definedName>
    <definedName name="VAS073_F_Konsultaciniup16KitosReguliuojamosios">'Forma 4'!$N$71</definedName>
    <definedName name="VAS073_F_Konsultaciniup17KitosVeiklos" localSheetId="1">'Forma 4'!$Q$71</definedName>
    <definedName name="VAS073_F_Konsultaciniup17KitosVeiklos">'Forma 4'!$Q$71</definedName>
    <definedName name="VAS073_F_Konsultaciniup1Apskaitosveikla1" localSheetId="1">'Forma 4'!$O$71</definedName>
    <definedName name="VAS073_F_Konsultaciniup1Apskaitosveikla1">'Forma 4'!$O$71</definedName>
    <definedName name="VAS073_F_Konsultaciniup1Kitareguliuoja1" localSheetId="1">'Forma 4'!$P$71</definedName>
    <definedName name="VAS073_F_Konsultaciniup1Kitareguliuoja1">'Forma 4'!$P$71</definedName>
    <definedName name="VAS073_F_Konsultaciniup21IS" localSheetId="1">'Forma 4'!$D$124</definedName>
    <definedName name="VAS073_F_Konsultaciniup21IS">'Forma 4'!$D$124</definedName>
    <definedName name="VAS073_F_Konsultaciniup231GeriamojoVandens" localSheetId="1">'Forma 4'!$F$124</definedName>
    <definedName name="VAS073_F_Konsultaciniup231GeriamojoVandens">'Forma 4'!$F$124</definedName>
    <definedName name="VAS073_F_Konsultaciniup232GeriamojoVandens" localSheetId="1">'Forma 4'!$G$124</definedName>
    <definedName name="VAS073_F_Konsultaciniup232GeriamojoVandens">'Forma 4'!$G$124</definedName>
    <definedName name="VAS073_F_Konsultaciniup233GeriamojoVandens" localSheetId="1">'Forma 4'!$H$124</definedName>
    <definedName name="VAS073_F_Konsultaciniup233GeriamojoVandens">'Forma 4'!$H$124</definedName>
    <definedName name="VAS073_F_Konsultaciniup23IsViso" localSheetId="1">'Forma 4'!$E$124</definedName>
    <definedName name="VAS073_F_Konsultaciniup23IsViso">'Forma 4'!$E$124</definedName>
    <definedName name="VAS073_F_Konsultaciniup241NuotekuSurinkimas" localSheetId="1">'Forma 4'!$J$124</definedName>
    <definedName name="VAS073_F_Konsultaciniup241NuotekuSurinkimas">'Forma 4'!$J$124</definedName>
    <definedName name="VAS073_F_Konsultaciniup242NuotekuValymas" localSheetId="1">'Forma 4'!$K$124</definedName>
    <definedName name="VAS073_F_Konsultaciniup242NuotekuValymas">'Forma 4'!$K$124</definedName>
    <definedName name="VAS073_F_Konsultaciniup243NuotekuDumblo" localSheetId="1">'Forma 4'!$L$124</definedName>
    <definedName name="VAS073_F_Konsultaciniup243NuotekuDumblo">'Forma 4'!$L$124</definedName>
    <definedName name="VAS073_F_Konsultaciniup24IsViso" localSheetId="1">'Forma 4'!$I$124</definedName>
    <definedName name="VAS073_F_Konsultaciniup24IsViso">'Forma 4'!$I$124</definedName>
    <definedName name="VAS073_F_Konsultaciniup25PavirsiniuNuoteku" localSheetId="1">'Forma 4'!$M$124</definedName>
    <definedName name="VAS073_F_Konsultaciniup25PavirsiniuNuoteku">'Forma 4'!$M$124</definedName>
    <definedName name="VAS073_F_Konsultaciniup26KitosReguliuojamosios" localSheetId="1">'Forma 4'!$N$124</definedName>
    <definedName name="VAS073_F_Konsultaciniup26KitosReguliuojamosios">'Forma 4'!$N$124</definedName>
    <definedName name="VAS073_F_Konsultaciniup27KitosVeiklos" localSheetId="1">'Forma 4'!$Q$124</definedName>
    <definedName name="VAS073_F_Konsultaciniup27KitosVeiklos">'Forma 4'!$Q$124</definedName>
    <definedName name="VAS073_F_Konsultaciniup2Apskaitosveikla1" localSheetId="1">'Forma 4'!$O$124</definedName>
    <definedName name="VAS073_F_Konsultaciniup2Apskaitosveikla1">'Forma 4'!$O$124</definedName>
    <definedName name="VAS073_F_Konsultaciniup2Kitareguliuoja1" localSheetId="1">'Forma 4'!$P$124</definedName>
    <definedName name="VAS073_F_Konsultaciniup2Kitareguliuoja1">'Forma 4'!$P$124</definedName>
    <definedName name="VAS073_F_Konsultaciniup31IS" localSheetId="1">'Forma 4'!$D$176</definedName>
    <definedName name="VAS073_F_Konsultaciniup31IS">'Forma 4'!$D$176</definedName>
    <definedName name="VAS073_F_Konsultaciniup331GeriamojoVandens" localSheetId="1">'Forma 4'!$F$176</definedName>
    <definedName name="VAS073_F_Konsultaciniup331GeriamojoVandens">'Forma 4'!$F$176</definedName>
    <definedName name="VAS073_F_Konsultaciniup332GeriamojoVandens" localSheetId="1">'Forma 4'!$G$176</definedName>
    <definedName name="VAS073_F_Konsultaciniup332GeriamojoVandens">'Forma 4'!$G$176</definedName>
    <definedName name="VAS073_F_Konsultaciniup333GeriamojoVandens" localSheetId="1">'Forma 4'!$H$176</definedName>
    <definedName name="VAS073_F_Konsultaciniup333GeriamojoVandens">'Forma 4'!$H$176</definedName>
    <definedName name="VAS073_F_Konsultaciniup33IsViso" localSheetId="1">'Forma 4'!$E$176</definedName>
    <definedName name="VAS073_F_Konsultaciniup33IsViso">'Forma 4'!$E$176</definedName>
    <definedName name="VAS073_F_Konsultaciniup341NuotekuSurinkimas" localSheetId="1">'Forma 4'!$J$176</definedName>
    <definedName name="VAS073_F_Konsultaciniup341NuotekuSurinkimas">'Forma 4'!$J$176</definedName>
    <definedName name="VAS073_F_Konsultaciniup342NuotekuValymas" localSheetId="1">'Forma 4'!$K$176</definedName>
    <definedName name="VAS073_F_Konsultaciniup342NuotekuValymas">'Forma 4'!$K$176</definedName>
    <definedName name="VAS073_F_Konsultaciniup343NuotekuDumblo" localSheetId="1">'Forma 4'!$L$176</definedName>
    <definedName name="VAS073_F_Konsultaciniup343NuotekuDumblo">'Forma 4'!$L$176</definedName>
    <definedName name="VAS073_F_Konsultaciniup34IsViso" localSheetId="1">'Forma 4'!$I$176</definedName>
    <definedName name="VAS073_F_Konsultaciniup34IsViso">'Forma 4'!$I$176</definedName>
    <definedName name="VAS073_F_Konsultaciniup35PavirsiniuNuoteku" localSheetId="1">'Forma 4'!$M$176</definedName>
    <definedName name="VAS073_F_Konsultaciniup35PavirsiniuNuoteku">'Forma 4'!$M$176</definedName>
    <definedName name="VAS073_F_Konsultaciniup36KitosReguliuojamosios" localSheetId="1">'Forma 4'!$N$176</definedName>
    <definedName name="VAS073_F_Konsultaciniup36KitosReguliuojamosios">'Forma 4'!$N$176</definedName>
    <definedName name="VAS073_F_Konsultaciniup37KitosVeiklos" localSheetId="1">'Forma 4'!$Q$176</definedName>
    <definedName name="VAS073_F_Konsultaciniup37KitosVeiklos">'Forma 4'!$Q$176</definedName>
    <definedName name="VAS073_F_Konsultaciniup3Apskaitosveikla1" localSheetId="1">'Forma 4'!$O$176</definedName>
    <definedName name="VAS073_F_Konsultaciniup3Apskaitosveikla1">'Forma 4'!$O$176</definedName>
    <definedName name="VAS073_F_Konsultaciniup3Kitareguliuoja1" localSheetId="1">'Forma 4'!$P$176</definedName>
    <definedName name="VAS073_F_Konsultaciniup3Kitareguliuoja1">'Forma 4'!$P$176</definedName>
    <definedName name="VAS073_F_Konsultaciniup41IS" localSheetId="1">'Forma 4'!$D$221</definedName>
    <definedName name="VAS073_F_Konsultaciniup41IS">'Forma 4'!$D$221</definedName>
    <definedName name="VAS073_F_Konsultaciniup431GeriamojoVandens" localSheetId="1">'Forma 4'!$F$221</definedName>
    <definedName name="VAS073_F_Konsultaciniup431GeriamojoVandens">'Forma 4'!$F$221</definedName>
    <definedName name="VAS073_F_Konsultaciniup432GeriamojoVandens" localSheetId="1">'Forma 4'!$G$221</definedName>
    <definedName name="VAS073_F_Konsultaciniup432GeriamojoVandens">'Forma 4'!$G$221</definedName>
    <definedName name="VAS073_F_Konsultaciniup433GeriamojoVandens" localSheetId="1">'Forma 4'!$H$221</definedName>
    <definedName name="VAS073_F_Konsultaciniup433GeriamojoVandens">'Forma 4'!$H$221</definedName>
    <definedName name="VAS073_F_Konsultaciniup43IsViso" localSheetId="1">'Forma 4'!$E$221</definedName>
    <definedName name="VAS073_F_Konsultaciniup43IsViso">'Forma 4'!$E$221</definedName>
    <definedName name="VAS073_F_Konsultaciniup441NuotekuSurinkimas" localSheetId="1">'Forma 4'!$J$221</definedName>
    <definedName name="VAS073_F_Konsultaciniup441NuotekuSurinkimas">'Forma 4'!$J$221</definedName>
    <definedName name="VAS073_F_Konsultaciniup442NuotekuValymas" localSheetId="1">'Forma 4'!$K$221</definedName>
    <definedName name="VAS073_F_Konsultaciniup442NuotekuValymas">'Forma 4'!$K$221</definedName>
    <definedName name="VAS073_F_Konsultaciniup443NuotekuDumblo" localSheetId="1">'Forma 4'!$L$221</definedName>
    <definedName name="VAS073_F_Konsultaciniup443NuotekuDumblo">'Forma 4'!$L$221</definedName>
    <definedName name="VAS073_F_Konsultaciniup44IsViso" localSheetId="1">'Forma 4'!$I$221</definedName>
    <definedName name="VAS073_F_Konsultaciniup44IsViso">'Forma 4'!$I$221</definedName>
    <definedName name="VAS073_F_Konsultaciniup45PavirsiniuNuoteku" localSheetId="1">'Forma 4'!$M$221</definedName>
    <definedName name="VAS073_F_Konsultaciniup45PavirsiniuNuoteku">'Forma 4'!$M$221</definedName>
    <definedName name="VAS073_F_Konsultaciniup46KitosReguliuojamosios" localSheetId="1">'Forma 4'!$N$221</definedName>
    <definedName name="VAS073_F_Konsultaciniup46KitosReguliuojamosios">'Forma 4'!$N$221</definedName>
    <definedName name="VAS073_F_Konsultaciniup47KitosVeiklos" localSheetId="1">'Forma 4'!$Q$221</definedName>
    <definedName name="VAS073_F_Konsultaciniup47KitosVeiklos">'Forma 4'!$Q$221</definedName>
    <definedName name="VAS073_F_Konsultaciniup4Apskaitosveikla1" localSheetId="1">'Forma 4'!$O$221</definedName>
    <definedName name="VAS073_F_Konsultaciniup4Apskaitosveikla1">'Forma 4'!$O$221</definedName>
    <definedName name="VAS073_F_Konsultaciniup4Kitareguliuoja1" localSheetId="1">'Forma 4'!$P$221</definedName>
    <definedName name="VAS073_F_Konsultaciniup4Kitareguliuoja1">'Forma 4'!$P$221</definedName>
    <definedName name="VAS073_F_Kuraslengviesi11IS" localSheetId="1">'Forma 4'!$D$42</definedName>
    <definedName name="VAS073_F_Kuraslengviesi11IS">'Forma 4'!$D$42</definedName>
    <definedName name="VAS073_F_Kuraslengviesi131GeriamojoVandens" localSheetId="1">'Forma 4'!$F$42</definedName>
    <definedName name="VAS073_F_Kuraslengviesi131GeriamojoVandens">'Forma 4'!$F$42</definedName>
    <definedName name="VAS073_F_Kuraslengviesi132GeriamojoVandens" localSheetId="1">'Forma 4'!$G$42</definedName>
    <definedName name="VAS073_F_Kuraslengviesi132GeriamojoVandens">'Forma 4'!$G$42</definedName>
    <definedName name="VAS073_F_Kuraslengviesi133GeriamojoVandens" localSheetId="1">'Forma 4'!$H$42</definedName>
    <definedName name="VAS073_F_Kuraslengviesi133GeriamojoVandens">'Forma 4'!$H$42</definedName>
    <definedName name="VAS073_F_Kuraslengviesi13IsViso" localSheetId="1">'Forma 4'!$E$42</definedName>
    <definedName name="VAS073_F_Kuraslengviesi13IsViso">'Forma 4'!$E$42</definedName>
    <definedName name="VAS073_F_Kuraslengviesi141NuotekuSurinkimas" localSheetId="1">'Forma 4'!$J$42</definedName>
    <definedName name="VAS073_F_Kuraslengviesi141NuotekuSurinkimas">'Forma 4'!$J$42</definedName>
    <definedName name="VAS073_F_Kuraslengviesi142NuotekuValymas" localSheetId="1">'Forma 4'!$K$42</definedName>
    <definedName name="VAS073_F_Kuraslengviesi142NuotekuValymas">'Forma 4'!$K$42</definedName>
    <definedName name="VAS073_F_Kuraslengviesi143NuotekuDumblo" localSheetId="1">'Forma 4'!$L$42</definedName>
    <definedName name="VAS073_F_Kuraslengviesi143NuotekuDumblo">'Forma 4'!$L$42</definedName>
    <definedName name="VAS073_F_Kuraslengviesi14IsViso" localSheetId="1">'Forma 4'!$I$42</definedName>
    <definedName name="VAS073_F_Kuraslengviesi14IsViso">'Forma 4'!$I$42</definedName>
    <definedName name="VAS073_F_Kuraslengviesi15PavirsiniuNuoteku" localSheetId="1">'Forma 4'!$M$42</definedName>
    <definedName name="VAS073_F_Kuraslengviesi15PavirsiniuNuoteku">'Forma 4'!$M$42</definedName>
    <definedName name="VAS073_F_Kuraslengviesi16KitosReguliuojamosios" localSheetId="1">'Forma 4'!$N$42</definedName>
    <definedName name="VAS073_F_Kuraslengviesi16KitosReguliuojamosios">'Forma 4'!$N$42</definedName>
    <definedName name="VAS073_F_Kuraslengviesi17KitosVeiklos" localSheetId="1">'Forma 4'!$Q$42</definedName>
    <definedName name="VAS073_F_Kuraslengviesi17KitosVeiklos">'Forma 4'!$Q$42</definedName>
    <definedName name="VAS073_F_Kuraslengviesi1Apskaitosveikla1" localSheetId="1">'Forma 4'!$O$42</definedName>
    <definedName name="VAS073_F_Kuraslengviesi1Apskaitosveikla1">'Forma 4'!$O$42</definedName>
    <definedName name="VAS073_F_Kuraslengviesi1Kitareguliuoja1" localSheetId="1">'Forma 4'!$P$42</definedName>
    <definedName name="VAS073_F_Kuraslengviesi1Kitareguliuoja1">'Forma 4'!$P$42</definedName>
    <definedName name="VAS073_F_Kuraslengviesi21IS" localSheetId="1">'Forma 4'!$D$98</definedName>
    <definedName name="VAS073_F_Kuraslengviesi21IS">'Forma 4'!$D$98</definedName>
    <definedName name="VAS073_F_Kuraslengviesi231GeriamojoVandens" localSheetId="1">'Forma 4'!$F$98</definedName>
    <definedName name="VAS073_F_Kuraslengviesi231GeriamojoVandens">'Forma 4'!$F$98</definedName>
    <definedName name="VAS073_F_Kuraslengviesi232GeriamojoVandens" localSheetId="1">'Forma 4'!$G$98</definedName>
    <definedName name="VAS073_F_Kuraslengviesi232GeriamojoVandens">'Forma 4'!$G$98</definedName>
    <definedName name="VAS073_F_Kuraslengviesi233GeriamojoVandens" localSheetId="1">'Forma 4'!$H$98</definedName>
    <definedName name="VAS073_F_Kuraslengviesi233GeriamojoVandens">'Forma 4'!$H$98</definedName>
    <definedName name="VAS073_F_Kuraslengviesi23IsViso" localSheetId="1">'Forma 4'!$E$98</definedName>
    <definedName name="VAS073_F_Kuraslengviesi23IsViso">'Forma 4'!$E$98</definedName>
    <definedName name="VAS073_F_Kuraslengviesi241NuotekuSurinkimas" localSheetId="1">'Forma 4'!$J$98</definedName>
    <definedName name="VAS073_F_Kuraslengviesi241NuotekuSurinkimas">'Forma 4'!$J$98</definedName>
    <definedName name="VAS073_F_Kuraslengviesi242NuotekuValymas" localSheetId="1">'Forma 4'!$K$98</definedName>
    <definedName name="VAS073_F_Kuraslengviesi242NuotekuValymas">'Forma 4'!$K$98</definedName>
    <definedName name="VAS073_F_Kuraslengviesi243NuotekuDumblo" localSheetId="1">'Forma 4'!$L$98</definedName>
    <definedName name="VAS073_F_Kuraslengviesi243NuotekuDumblo">'Forma 4'!$L$98</definedName>
    <definedName name="VAS073_F_Kuraslengviesi24IsViso" localSheetId="1">'Forma 4'!$I$98</definedName>
    <definedName name="VAS073_F_Kuraslengviesi24IsViso">'Forma 4'!$I$98</definedName>
    <definedName name="VAS073_F_Kuraslengviesi25PavirsiniuNuoteku" localSheetId="1">'Forma 4'!$M$98</definedName>
    <definedName name="VAS073_F_Kuraslengviesi25PavirsiniuNuoteku">'Forma 4'!$M$98</definedName>
    <definedName name="VAS073_F_Kuraslengviesi26KitosReguliuojamosios" localSheetId="1">'Forma 4'!$N$98</definedName>
    <definedName name="VAS073_F_Kuraslengviesi26KitosReguliuojamosios">'Forma 4'!$N$98</definedName>
    <definedName name="VAS073_F_Kuraslengviesi27KitosVeiklos" localSheetId="1">'Forma 4'!$Q$98</definedName>
    <definedName name="VAS073_F_Kuraslengviesi27KitosVeiklos">'Forma 4'!$Q$98</definedName>
    <definedName name="VAS073_F_Kuraslengviesi2Apskaitosveikla1" localSheetId="1">'Forma 4'!$O$98</definedName>
    <definedName name="VAS073_F_Kuraslengviesi2Apskaitosveikla1">'Forma 4'!$O$98</definedName>
    <definedName name="VAS073_F_Kuraslengviesi2Kitareguliuoja1" localSheetId="1">'Forma 4'!$P$98</definedName>
    <definedName name="VAS073_F_Kuraslengviesi2Kitareguliuoja1">'Forma 4'!$P$98</definedName>
    <definedName name="VAS073_F_Kuraslengviesi31IS" localSheetId="1">'Forma 4'!$D$150</definedName>
    <definedName name="VAS073_F_Kuraslengviesi31IS">'Forma 4'!$D$150</definedName>
    <definedName name="VAS073_F_Kuraslengviesi331GeriamojoVandens" localSheetId="1">'Forma 4'!$F$150</definedName>
    <definedName name="VAS073_F_Kuraslengviesi331GeriamojoVandens">'Forma 4'!$F$150</definedName>
    <definedName name="VAS073_F_Kuraslengviesi332GeriamojoVandens" localSheetId="1">'Forma 4'!$G$150</definedName>
    <definedName name="VAS073_F_Kuraslengviesi332GeriamojoVandens">'Forma 4'!$G$150</definedName>
    <definedName name="VAS073_F_Kuraslengviesi333GeriamojoVandens" localSheetId="1">'Forma 4'!$H$150</definedName>
    <definedName name="VAS073_F_Kuraslengviesi333GeriamojoVandens">'Forma 4'!$H$150</definedName>
    <definedName name="VAS073_F_Kuraslengviesi33IsViso" localSheetId="1">'Forma 4'!$E$150</definedName>
    <definedName name="VAS073_F_Kuraslengviesi33IsViso">'Forma 4'!$E$150</definedName>
    <definedName name="VAS073_F_Kuraslengviesi341NuotekuSurinkimas" localSheetId="1">'Forma 4'!$J$150</definedName>
    <definedName name="VAS073_F_Kuraslengviesi341NuotekuSurinkimas">'Forma 4'!$J$150</definedName>
    <definedName name="VAS073_F_Kuraslengviesi342NuotekuValymas" localSheetId="1">'Forma 4'!$K$150</definedName>
    <definedName name="VAS073_F_Kuraslengviesi342NuotekuValymas">'Forma 4'!$K$150</definedName>
    <definedName name="VAS073_F_Kuraslengviesi343NuotekuDumblo" localSheetId="1">'Forma 4'!$L$150</definedName>
    <definedName name="VAS073_F_Kuraslengviesi343NuotekuDumblo">'Forma 4'!$L$150</definedName>
    <definedName name="VAS073_F_Kuraslengviesi34IsViso" localSheetId="1">'Forma 4'!$I$150</definedName>
    <definedName name="VAS073_F_Kuraslengviesi34IsViso">'Forma 4'!$I$150</definedName>
    <definedName name="VAS073_F_Kuraslengviesi35PavirsiniuNuoteku" localSheetId="1">'Forma 4'!$M$150</definedName>
    <definedName name="VAS073_F_Kuraslengviesi35PavirsiniuNuoteku">'Forma 4'!$M$150</definedName>
    <definedName name="VAS073_F_Kuraslengviesi36KitosReguliuojamosios" localSheetId="1">'Forma 4'!$N$150</definedName>
    <definedName name="VAS073_F_Kuraslengviesi36KitosReguliuojamosios">'Forma 4'!$N$150</definedName>
    <definedName name="VAS073_F_Kuraslengviesi37KitosVeiklos" localSheetId="1">'Forma 4'!$Q$150</definedName>
    <definedName name="VAS073_F_Kuraslengviesi37KitosVeiklos">'Forma 4'!$Q$150</definedName>
    <definedName name="VAS073_F_Kuraslengviesi3Apskaitosveikla1" localSheetId="1">'Forma 4'!$O$150</definedName>
    <definedName name="VAS073_F_Kuraslengviesi3Apskaitosveikla1">'Forma 4'!$O$150</definedName>
    <definedName name="VAS073_F_Kuraslengviesi3Kitareguliuoja1" localSheetId="1">'Forma 4'!$P$150</definedName>
    <definedName name="VAS073_F_Kuraslengviesi3Kitareguliuoja1">'Forma 4'!$P$150</definedName>
    <definedName name="VAS073_F_Kuraslengviesi41IS" localSheetId="1">'Forma 4'!$D$195</definedName>
    <definedName name="VAS073_F_Kuraslengviesi41IS">'Forma 4'!$D$195</definedName>
    <definedName name="VAS073_F_Kuraslengviesi431GeriamojoVandens" localSheetId="1">'Forma 4'!$F$195</definedName>
    <definedName name="VAS073_F_Kuraslengviesi431GeriamojoVandens">'Forma 4'!$F$195</definedName>
    <definedName name="VAS073_F_Kuraslengviesi432GeriamojoVandens" localSheetId="1">'Forma 4'!$G$195</definedName>
    <definedName name="VAS073_F_Kuraslengviesi432GeriamojoVandens">'Forma 4'!$G$195</definedName>
    <definedName name="VAS073_F_Kuraslengviesi433GeriamojoVandens" localSheetId="1">'Forma 4'!$H$195</definedName>
    <definedName name="VAS073_F_Kuraslengviesi433GeriamojoVandens">'Forma 4'!$H$195</definedName>
    <definedName name="VAS073_F_Kuraslengviesi43IsViso" localSheetId="1">'Forma 4'!$E$195</definedName>
    <definedName name="VAS073_F_Kuraslengviesi43IsViso">'Forma 4'!$E$195</definedName>
    <definedName name="VAS073_F_Kuraslengviesi441NuotekuSurinkimas" localSheetId="1">'Forma 4'!$J$195</definedName>
    <definedName name="VAS073_F_Kuraslengviesi441NuotekuSurinkimas">'Forma 4'!$J$195</definedName>
    <definedName name="VAS073_F_Kuraslengviesi442NuotekuValymas" localSheetId="1">'Forma 4'!$K$195</definedName>
    <definedName name="VAS073_F_Kuraslengviesi442NuotekuValymas">'Forma 4'!$K$195</definedName>
    <definedName name="VAS073_F_Kuraslengviesi443NuotekuDumblo" localSheetId="1">'Forma 4'!$L$195</definedName>
    <definedName name="VAS073_F_Kuraslengviesi443NuotekuDumblo">'Forma 4'!$L$195</definedName>
    <definedName name="VAS073_F_Kuraslengviesi44IsViso" localSheetId="1">'Forma 4'!$I$195</definedName>
    <definedName name="VAS073_F_Kuraslengviesi44IsViso">'Forma 4'!$I$195</definedName>
    <definedName name="VAS073_F_Kuraslengviesi45PavirsiniuNuoteku" localSheetId="1">'Forma 4'!$M$195</definedName>
    <definedName name="VAS073_F_Kuraslengviesi45PavirsiniuNuoteku">'Forma 4'!$M$195</definedName>
    <definedName name="VAS073_F_Kuraslengviesi46KitosReguliuojamosios" localSheetId="1">'Forma 4'!$N$195</definedName>
    <definedName name="VAS073_F_Kuraslengviesi46KitosReguliuojamosios">'Forma 4'!$N$195</definedName>
    <definedName name="VAS073_F_Kuraslengviesi47KitosVeiklos" localSheetId="1">'Forma 4'!$Q$195</definedName>
    <definedName name="VAS073_F_Kuraslengviesi47KitosVeiklos">'Forma 4'!$Q$195</definedName>
    <definedName name="VAS073_F_Kuraslengviesi4Apskaitosveikla1" localSheetId="1">'Forma 4'!$O$195</definedName>
    <definedName name="VAS073_F_Kuraslengviesi4Apskaitosveikla1">'Forma 4'!$O$195</definedName>
    <definedName name="VAS073_F_Kuraslengviesi4Kitareguliuoja1" localSheetId="1">'Forma 4'!$P$195</definedName>
    <definedName name="VAS073_F_Kuraslengviesi4Kitareguliuoja1">'Forma 4'!$P$195</definedName>
    <definedName name="VAS073_F_Kurasmasinomsi11IS" localSheetId="1">'Forma 4'!$D$41</definedName>
    <definedName name="VAS073_F_Kurasmasinomsi11IS">'Forma 4'!$D$41</definedName>
    <definedName name="VAS073_F_Kurasmasinomsi131GeriamojoVandens" localSheetId="1">'Forma 4'!$F$41</definedName>
    <definedName name="VAS073_F_Kurasmasinomsi131GeriamojoVandens">'Forma 4'!$F$41</definedName>
    <definedName name="VAS073_F_Kurasmasinomsi132GeriamojoVandens" localSheetId="1">'Forma 4'!$G$41</definedName>
    <definedName name="VAS073_F_Kurasmasinomsi132GeriamojoVandens">'Forma 4'!$G$41</definedName>
    <definedName name="VAS073_F_Kurasmasinomsi133GeriamojoVandens" localSheetId="1">'Forma 4'!$H$41</definedName>
    <definedName name="VAS073_F_Kurasmasinomsi133GeriamojoVandens">'Forma 4'!$H$41</definedName>
    <definedName name="VAS073_F_Kurasmasinomsi13IsViso" localSheetId="1">'Forma 4'!$E$41</definedName>
    <definedName name="VAS073_F_Kurasmasinomsi13IsViso">'Forma 4'!$E$41</definedName>
    <definedName name="VAS073_F_Kurasmasinomsi141NuotekuSurinkimas" localSheetId="1">'Forma 4'!$J$41</definedName>
    <definedName name="VAS073_F_Kurasmasinomsi141NuotekuSurinkimas">'Forma 4'!$J$41</definedName>
    <definedName name="VAS073_F_Kurasmasinomsi142NuotekuValymas" localSheetId="1">'Forma 4'!$K$41</definedName>
    <definedName name="VAS073_F_Kurasmasinomsi142NuotekuValymas">'Forma 4'!$K$41</definedName>
    <definedName name="VAS073_F_Kurasmasinomsi143NuotekuDumblo" localSheetId="1">'Forma 4'!$L$41</definedName>
    <definedName name="VAS073_F_Kurasmasinomsi143NuotekuDumblo">'Forma 4'!$L$41</definedName>
    <definedName name="VAS073_F_Kurasmasinomsi14IsViso" localSheetId="1">'Forma 4'!$I$41</definedName>
    <definedName name="VAS073_F_Kurasmasinomsi14IsViso">'Forma 4'!$I$41</definedName>
    <definedName name="VAS073_F_Kurasmasinomsi15PavirsiniuNuoteku" localSheetId="1">'Forma 4'!$M$41</definedName>
    <definedName name="VAS073_F_Kurasmasinomsi15PavirsiniuNuoteku">'Forma 4'!$M$41</definedName>
    <definedName name="VAS073_F_Kurasmasinomsi16KitosReguliuojamosios" localSheetId="1">'Forma 4'!$N$41</definedName>
    <definedName name="VAS073_F_Kurasmasinomsi16KitosReguliuojamosios">'Forma 4'!$N$41</definedName>
    <definedName name="VAS073_F_Kurasmasinomsi17KitosVeiklos" localSheetId="1">'Forma 4'!$Q$41</definedName>
    <definedName name="VAS073_F_Kurasmasinomsi17KitosVeiklos">'Forma 4'!$Q$41</definedName>
    <definedName name="VAS073_F_Kurasmasinomsi1Apskaitosveikla1" localSheetId="1">'Forma 4'!$O$41</definedName>
    <definedName name="VAS073_F_Kurasmasinomsi1Apskaitosveikla1">'Forma 4'!$O$41</definedName>
    <definedName name="VAS073_F_Kurasmasinomsi1Kitareguliuoja1" localSheetId="1">'Forma 4'!$P$41</definedName>
    <definedName name="VAS073_F_Kurasmasinomsi1Kitareguliuoja1">'Forma 4'!$P$41</definedName>
    <definedName name="VAS073_F_Kurasmasinomsi21IS" localSheetId="1">'Forma 4'!$D$97</definedName>
    <definedName name="VAS073_F_Kurasmasinomsi21IS">'Forma 4'!$D$97</definedName>
    <definedName name="VAS073_F_Kurasmasinomsi231GeriamojoVandens" localSheetId="1">'Forma 4'!$F$97</definedName>
    <definedName name="VAS073_F_Kurasmasinomsi231GeriamojoVandens">'Forma 4'!$F$97</definedName>
    <definedName name="VAS073_F_Kurasmasinomsi232GeriamojoVandens" localSheetId="1">'Forma 4'!$G$97</definedName>
    <definedName name="VAS073_F_Kurasmasinomsi232GeriamojoVandens">'Forma 4'!$G$97</definedName>
    <definedName name="VAS073_F_Kurasmasinomsi233GeriamojoVandens" localSheetId="1">'Forma 4'!$H$97</definedName>
    <definedName name="VAS073_F_Kurasmasinomsi233GeriamojoVandens">'Forma 4'!$H$97</definedName>
    <definedName name="VAS073_F_Kurasmasinomsi23IsViso" localSheetId="1">'Forma 4'!$E$97</definedName>
    <definedName name="VAS073_F_Kurasmasinomsi23IsViso">'Forma 4'!$E$97</definedName>
    <definedName name="VAS073_F_Kurasmasinomsi241NuotekuSurinkimas" localSheetId="1">'Forma 4'!$J$97</definedName>
    <definedName name="VAS073_F_Kurasmasinomsi241NuotekuSurinkimas">'Forma 4'!$J$97</definedName>
    <definedName name="VAS073_F_Kurasmasinomsi242NuotekuValymas" localSheetId="1">'Forma 4'!$K$97</definedName>
    <definedName name="VAS073_F_Kurasmasinomsi242NuotekuValymas">'Forma 4'!$K$97</definedName>
    <definedName name="VAS073_F_Kurasmasinomsi243NuotekuDumblo" localSheetId="1">'Forma 4'!$L$97</definedName>
    <definedName name="VAS073_F_Kurasmasinomsi243NuotekuDumblo">'Forma 4'!$L$97</definedName>
    <definedName name="VAS073_F_Kurasmasinomsi24IsViso" localSheetId="1">'Forma 4'!$I$97</definedName>
    <definedName name="VAS073_F_Kurasmasinomsi24IsViso">'Forma 4'!$I$97</definedName>
    <definedName name="VAS073_F_Kurasmasinomsi25PavirsiniuNuoteku" localSheetId="1">'Forma 4'!$M$97</definedName>
    <definedName name="VAS073_F_Kurasmasinomsi25PavirsiniuNuoteku">'Forma 4'!$M$97</definedName>
    <definedName name="VAS073_F_Kurasmasinomsi26KitosReguliuojamosios" localSheetId="1">'Forma 4'!$N$97</definedName>
    <definedName name="VAS073_F_Kurasmasinomsi26KitosReguliuojamosios">'Forma 4'!$N$97</definedName>
    <definedName name="VAS073_F_Kurasmasinomsi27KitosVeiklos" localSheetId="1">'Forma 4'!$Q$97</definedName>
    <definedName name="VAS073_F_Kurasmasinomsi27KitosVeiklos">'Forma 4'!$Q$97</definedName>
    <definedName name="VAS073_F_Kurasmasinomsi2Apskaitosveikla1" localSheetId="1">'Forma 4'!$O$97</definedName>
    <definedName name="VAS073_F_Kurasmasinomsi2Apskaitosveikla1">'Forma 4'!$O$97</definedName>
    <definedName name="VAS073_F_Kurasmasinomsi2Kitareguliuoja1" localSheetId="1">'Forma 4'!$P$97</definedName>
    <definedName name="VAS073_F_Kurasmasinomsi2Kitareguliuoja1">'Forma 4'!$P$97</definedName>
    <definedName name="VAS073_F_Kurasmasinomsi31IS" localSheetId="1">'Forma 4'!$D$149</definedName>
    <definedName name="VAS073_F_Kurasmasinomsi31IS">'Forma 4'!$D$149</definedName>
    <definedName name="VAS073_F_Kurasmasinomsi331GeriamojoVandens" localSheetId="1">'Forma 4'!$F$149</definedName>
    <definedName name="VAS073_F_Kurasmasinomsi331GeriamojoVandens">'Forma 4'!$F$149</definedName>
    <definedName name="VAS073_F_Kurasmasinomsi332GeriamojoVandens" localSheetId="1">'Forma 4'!$G$149</definedName>
    <definedName name="VAS073_F_Kurasmasinomsi332GeriamojoVandens">'Forma 4'!$G$149</definedName>
    <definedName name="VAS073_F_Kurasmasinomsi333GeriamojoVandens" localSheetId="1">'Forma 4'!$H$149</definedName>
    <definedName name="VAS073_F_Kurasmasinomsi333GeriamojoVandens">'Forma 4'!$H$149</definedName>
    <definedName name="VAS073_F_Kurasmasinomsi33IsViso" localSheetId="1">'Forma 4'!$E$149</definedName>
    <definedName name="VAS073_F_Kurasmasinomsi33IsViso">'Forma 4'!$E$149</definedName>
    <definedName name="VAS073_F_Kurasmasinomsi341NuotekuSurinkimas" localSheetId="1">'Forma 4'!$J$149</definedName>
    <definedName name="VAS073_F_Kurasmasinomsi341NuotekuSurinkimas">'Forma 4'!$J$149</definedName>
    <definedName name="VAS073_F_Kurasmasinomsi342NuotekuValymas" localSheetId="1">'Forma 4'!$K$149</definedName>
    <definedName name="VAS073_F_Kurasmasinomsi342NuotekuValymas">'Forma 4'!$K$149</definedName>
    <definedName name="VAS073_F_Kurasmasinomsi343NuotekuDumblo" localSheetId="1">'Forma 4'!$L$149</definedName>
    <definedName name="VAS073_F_Kurasmasinomsi343NuotekuDumblo">'Forma 4'!$L$149</definedName>
    <definedName name="VAS073_F_Kurasmasinomsi34IsViso" localSheetId="1">'Forma 4'!$I$149</definedName>
    <definedName name="VAS073_F_Kurasmasinomsi34IsViso">'Forma 4'!$I$149</definedName>
    <definedName name="VAS073_F_Kurasmasinomsi35PavirsiniuNuoteku" localSheetId="1">'Forma 4'!$M$149</definedName>
    <definedName name="VAS073_F_Kurasmasinomsi35PavirsiniuNuoteku">'Forma 4'!$M$149</definedName>
    <definedName name="VAS073_F_Kurasmasinomsi36KitosReguliuojamosios" localSheetId="1">'Forma 4'!$N$149</definedName>
    <definedName name="VAS073_F_Kurasmasinomsi36KitosReguliuojamosios">'Forma 4'!$N$149</definedName>
    <definedName name="VAS073_F_Kurasmasinomsi37KitosVeiklos" localSheetId="1">'Forma 4'!$Q$149</definedName>
    <definedName name="VAS073_F_Kurasmasinomsi37KitosVeiklos">'Forma 4'!$Q$149</definedName>
    <definedName name="VAS073_F_Kurasmasinomsi3Apskaitosveikla1" localSheetId="1">'Forma 4'!$O$149</definedName>
    <definedName name="VAS073_F_Kurasmasinomsi3Apskaitosveikla1">'Forma 4'!$O$149</definedName>
    <definedName name="VAS073_F_Kurasmasinomsi3Kitareguliuoja1" localSheetId="1">'Forma 4'!$P$149</definedName>
    <definedName name="VAS073_F_Kurasmasinomsi3Kitareguliuoja1">'Forma 4'!$P$149</definedName>
    <definedName name="VAS073_F_Kurasmasinomsi41IS" localSheetId="1">'Forma 4'!$D$194</definedName>
    <definedName name="VAS073_F_Kurasmasinomsi41IS">'Forma 4'!$D$194</definedName>
    <definedName name="VAS073_F_Kurasmasinomsi431GeriamojoVandens" localSheetId="1">'Forma 4'!$F$194</definedName>
    <definedName name="VAS073_F_Kurasmasinomsi431GeriamojoVandens">'Forma 4'!$F$194</definedName>
    <definedName name="VAS073_F_Kurasmasinomsi432GeriamojoVandens" localSheetId="1">'Forma 4'!$G$194</definedName>
    <definedName name="VAS073_F_Kurasmasinomsi432GeriamojoVandens">'Forma 4'!$G$194</definedName>
    <definedName name="VAS073_F_Kurasmasinomsi433GeriamojoVandens" localSheetId="1">'Forma 4'!$H$194</definedName>
    <definedName name="VAS073_F_Kurasmasinomsi433GeriamojoVandens">'Forma 4'!$H$194</definedName>
    <definedName name="VAS073_F_Kurasmasinomsi43IsViso" localSheetId="1">'Forma 4'!$E$194</definedName>
    <definedName name="VAS073_F_Kurasmasinomsi43IsViso">'Forma 4'!$E$194</definedName>
    <definedName name="VAS073_F_Kurasmasinomsi441NuotekuSurinkimas" localSheetId="1">'Forma 4'!$J$194</definedName>
    <definedName name="VAS073_F_Kurasmasinomsi441NuotekuSurinkimas">'Forma 4'!$J$194</definedName>
    <definedName name="VAS073_F_Kurasmasinomsi442NuotekuValymas" localSheetId="1">'Forma 4'!$K$194</definedName>
    <definedName name="VAS073_F_Kurasmasinomsi442NuotekuValymas">'Forma 4'!$K$194</definedName>
    <definedName name="VAS073_F_Kurasmasinomsi443NuotekuDumblo" localSheetId="1">'Forma 4'!$L$194</definedName>
    <definedName name="VAS073_F_Kurasmasinomsi443NuotekuDumblo">'Forma 4'!$L$194</definedName>
    <definedName name="VAS073_F_Kurasmasinomsi44IsViso" localSheetId="1">'Forma 4'!$I$194</definedName>
    <definedName name="VAS073_F_Kurasmasinomsi44IsViso">'Forma 4'!$I$194</definedName>
    <definedName name="VAS073_F_Kurasmasinomsi45PavirsiniuNuoteku" localSheetId="1">'Forma 4'!$M$194</definedName>
    <definedName name="VAS073_F_Kurasmasinomsi45PavirsiniuNuoteku">'Forma 4'!$M$194</definedName>
    <definedName name="VAS073_F_Kurasmasinomsi46KitosReguliuojamosios" localSheetId="1">'Forma 4'!$N$194</definedName>
    <definedName name="VAS073_F_Kurasmasinomsi46KitosReguliuojamosios">'Forma 4'!$N$194</definedName>
    <definedName name="VAS073_F_Kurasmasinomsi47KitosVeiklos" localSheetId="1">'Forma 4'!$Q$194</definedName>
    <definedName name="VAS073_F_Kurasmasinomsi47KitosVeiklos">'Forma 4'!$Q$194</definedName>
    <definedName name="VAS073_F_Kurasmasinomsi4Apskaitosveikla1" localSheetId="1">'Forma 4'!$O$194</definedName>
    <definedName name="VAS073_F_Kurasmasinomsi4Apskaitosveikla1">'Forma 4'!$O$194</definedName>
    <definedName name="VAS073_F_Kurasmasinomsi4Kitareguliuoja1" localSheetId="1">'Forma 4'!$P$194</definedName>
    <definedName name="VAS073_F_Kurasmasinomsi4Kitareguliuoja1">'Forma 4'!$P$194</definedName>
    <definedName name="VAS073_F_Kurotransportu11IS" localSheetId="1">'Forma 4'!$D$40</definedName>
    <definedName name="VAS073_F_Kurotransportu11IS">'Forma 4'!$D$40</definedName>
    <definedName name="VAS073_F_Kurotransportu131GeriamojoVandens" localSheetId="1">'Forma 4'!$F$40</definedName>
    <definedName name="VAS073_F_Kurotransportu131GeriamojoVandens">'Forma 4'!$F$40</definedName>
    <definedName name="VAS073_F_Kurotransportu132GeriamojoVandens" localSheetId="1">'Forma 4'!$G$40</definedName>
    <definedName name="VAS073_F_Kurotransportu132GeriamojoVandens">'Forma 4'!$G$40</definedName>
    <definedName name="VAS073_F_Kurotransportu133GeriamojoVandens" localSheetId="1">'Forma 4'!$H$40</definedName>
    <definedName name="VAS073_F_Kurotransportu133GeriamojoVandens">'Forma 4'!$H$40</definedName>
    <definedName name="VAS073_F_Kurotransportu13IsViso" localSheetId="1">'Forma 4'!$E$40</definedName>
    <definedName name="VAS073_F_Kurotransportu13IsViso">'Forma 4'!$E$40</definedName>
    <definedName name="VAS073_F_Kurotransportu141NuotekuSurinkimas" localSheetId="1">'Forma 4'!$J$40</definedName>
    <definedName name="VAS073_F_Kurotransportu141NuotekuSurinkimas">'Forma 4'!$J$40</definedName>
    <definedName name="VAS073_F_Kurotransportu142NuotekuValymas" localSheetId="1">'Forma 4'!$K$40</definedName>
    <definedName name="VAS073_F_Kurotransportu142NuotekuValymas">'Forma 4'!$K$40</definedName>
    <definedName name="VAS073_F_Kurotransportu143NuotekuDumblo" localSheetId="1">'Forma 4'!$L$40</definedName>
    <definedName name="VAS073_F_Kurotransportu143NuotekuDumblo">'Forma 4'!$L$40</definedName>
    <definedName name="VAS073_F_Kurotransportu14IsViso" localSheetId="1">'Forma 4'!$I$40</definedName>
    <definedName name="VAS073_F_Kurotransportu14IsViso">'Forma 4'!$I$40</definedName>
    <definedName name="VAS073_F_Kurotransportu15PavirsiniuNuoteku" localSheetId="1">'Forma 4'!$M$40</definedName>
    <definedName name="VAS073_F_Kurotransportu15PavirsiniuNuoteku">'Forma 4'!$M$40</definedName>
    <definedName name="VAS073_F_Kurotransportu16KitosReguliuojamosios" localSheetId="1">'Forma 4'!$N$40</definedName>
    <definedName name="VAS073_F_Kurotransportu16KitosReguliuojamosios">'Forma 4'!$N$40</definedName>
    <definedName name="VAS073_F_Kurotransportu17KitosVeiklos" localSheetId="1">'Forma 4'!$Q$40</definedName>
    <definedName name="VAS073_F_Kurotransportu17KitosVeiklos">'Forma 4'!$Q$40</definedName>
    <definedName name="VAS073_F_Kurotransportu1Apskaitosveikla1" localSheetId="1">'Forma 4'!$O$40</definedName>
    <definedName name="VAS073_F_Kurotransportu1Apskaitosveikla1">'Forma 4'!$O$40</definedName>
    <definedName name="VAS073_F_Kurotransportu1Kitareguliuoja1" localSheetId="1">'Forma 4'!$P$40</definedName>
    <definedName name="VAS073_F_Kurotransportu1Kitareguliuoja1">'Forma 4'!$P$40</definedName>
    <definedName name="VAS073_F_Kurotransportu21IS" localSheetId="1">'Forma 4'!$D$96</definedName>
    <definedName name="VAS073_F_Kurotransportu21IS">'Forma 4'!$D$96</definedName>
    <definedName name="VAS073_F_Kurotransportu231GeriamojoVandens" localSheetId="1">'Forma 4'!$F$96</definedName>
    <definedName name="VAS073_F_Kurotransportu231GeriamojoVandens">'Forma 4'!$F$96</definedName>
    <definedName name="VAS073_F_Kurotransportu232GeriamojoVandens" localSheetId="1">'Forma 4'!$G$96</definedName>
    <definedName name="VAS073_F_Kurotransportu232GeriamojoVandens">'Forma 4'!$G$96</definedName>
    <definedName name="VAS073_F_Kurotransportu233GeriamojoVandens" localSheetId="1">'Forma 4'!$H$96</definedName>
    <definedName name="VAS073_F_Kurotransportu233GeriamojoVandens">'Forma 4'!$H$96</definedName>
    <definedName name="VAS073_F_Kurotransportu23IsViso" localSheetId="1">'Forma 4'!$E$96</definedName>
    <definedName name="VAS073_F_Kurotransportu23IsViso">'Forma 4'!$E$96</definedName>
    <definedName name="VAS073_F_Kurotransportu241NuotekuSurinkimas" localSheetId="1">'Forma 4'!$J$96</definedName>
    <definedName name="VAS073_F_Kurotransportu241NuotekuSurinkimas">'Forma 4'!$J$96</definedName>
    <definedName name="VAS073_F_Kurotransportu242NuotekuValymas" localSheetId="1">'Forma 4'!$K$96</definedName>
    <definedName name="VAS073_F_Kurotransportu242NuotekuValymas">'Forma 4'!$K$96</definedName>
    <definedName name="VAS073_F_Kurotransportu243NuotekuDumblo" localSheetId="1">'Forma 4'!$L$96</definedName>
    <definedName name="VAS073_F_Kurotransportu243NuotekuDumblo">'Forma 4'!$L$96</definedName>
    <definedName name="VAS073_F_Kurotransportu24IsViso" localSheetId="1">'Forma 4'!$I$96</definedName>
    <definedName name="VAS073_F_Kurotransportu24IsViso">'Forma 4'!$I$96</definedName>
    <definedName name="VAS073_F_Kurotransportu25PavirsiniuNuoteku" localSheetId="1">'Forma 4'!$M$96</definedName>
    <definedName name="VAS073_F_Kurotransportu25PavirsiniuNuoteku">'Forma 4'!$M$96</definedName>
    <definedName name="VAS073_F_Kurotransportu26KitosReguliuojamosios" localSheetId="1">'Forma 4'!$N$96</definedName>
    <definedName name="VAS073_F_Kurotransportu26KitosReguliuojamosios">'Forma 4'!$N$96</definedName>
    <definedName name="VAS073_F_Kurotransportu27KitosVeiklos" localSheetId="1">'Forma 4'!$Q$96</definedName>
    <definedName name="VAS073_F_Kurotransportu27KitosVeiklos">'Forma 4'!$Q$96</definedName>
    <definedName name="VAS073_F_Kurotransportu2Apskaitosveikla1" localSheetId="1">'Forma 4'!$O$96</definedName>
    <definedName name="VAS073_F_Kurotransportu2Apskaitosveikla1">'Forma 4'!$O$96</definedName>
    <definedName name="VAS073_F_Kurotransportu2Kitareguliuoja1" localSheetId="1">'Forma 4'!$P$96</definedName>
    <definedName name="VAS073_F_Kurotransportu2Kitareguliuoja1">'Forma 4'!$P$96</definedName>
    <definedName name="VAS073_F_Kurotransportu31IS" localSheetId="1">'Forma 4'!$D$193</definedName>
    <definedName name="VAS073_F_Kurotransportu31IS">'Forma 4'!$D$193</definedName>
    <definedName name="VAS073_F_Kurotransportu331GeriamojoVandens" localSheetId="1">'Forma 4'!$F$193</definedName>
    <definedName name="VAS073_F_Kurotransportu331GeriamojoVandens">'Forma 4'!$F$193</definedName>
    <definedName name="VAS073_F_Kurotransportu332GeriamojoVandens" localSheetId="1">'Forma 4'!$G$193</definedName>
    <definedName name="VAS073_F_Kurotransportu332GeriamojoVandens">'Forma 4'!$G$193</definedName>
    <definedName name="VAS073_F_Kurotransportu333GeriamojoVandens" localSheetId="1">'Forma 4'!$H$193</definedName>
    <definedName name="VAS073_F_Kurotransportu333GeriamojoVandens">'Forma 4'!$H$193</definedName>
    <definedName name="VAS073_F_Kurotransportu33IsViso" localSheetId="1">'Forma 4'!$E$193</definedName>
    <definedName name="VAS073_F_Kurotransportu33IsViso">'Forma 4'!$E$193</definedName>
    <definedName name="VAS073_F_Kurotransportu341NuotekuSurinkimas" localSheetId="1">'Forma 4'!$J$193</definedName>
    <definedName name="VAS073_F_Kurotransportu341NuotekuSurinkimas">'Forma 4'!$J$193</definedName>
    <definedName name="VAS073_F_Kurotransportu342NuotekuValymas" localSheetId="1">'Forma 4'!$K$193</definedName>
    <definedName name="VAS073_F_Kurotransportu342NuotekuValymas">'Forma 4'!$K$193</definedName>
    <definedName name="VAS073_F_Kurotransportu343NuotekuDumblo" localSheetId="1">'Forma 4'!$L$193</definedName>
    <definedName name="VAS073_F_Kurotransportu343NuotekuDumblo">'Forma 4'!$L$193</definedName>
    <definedName name="VAS073_F_Kurotransportu34IsViso" localSheetId="1">'Forma 4'!$I$193</definedName>
    <definedName name="VAS073_F_Kurotransportu34IsViso">'Forma 4'!$I$193</definedName>
    <definedName name="VAS073_F_Kurotransportu35PavirsiniuNuoteku" localSheetId="1">'Forma 4'!$M$193</definedName>
    <definedName name="VAS073_F_Kurotransportu35PavirsiniuNuoteku">'Forma 4'!$M$193</definedName>
    <definedName name="VAS073_F_Kurotransportu36KitosReguliuojamosios" localSheetId="1">'Forma 4'!$N$193</definedName>
    <definedName name="VAS073_F_Kurotransportu36KitosReguliuojamosios">'Forma 4'!$N$193</definedName>
    <definedName name="VAS073_F_Kurotransportu37KitosVeiklos" localSheetId="1">'Forma 4'!$Q$193</definedName>
    <definedName name="VAS073_F_Kurotransportu37KitosVeiklos">'Forma 4'!$Q$193</definedName>
    <definedName name="VAS073_F_Kurotransportu3Apskaitosveikla1" localSheetId="1">'Forma 4'!$O$193</definedName>
    <definedName name="VAS073_F_Kurotransportu3Apskaitosveikla1">'Forma 4'!$O$193</definedName>
    <definedName name="VAS073_F_Kurotransportu3Kitareguliuoja1" localSheetId="1">'Forma 4'!$P$193</definedName>
    <definedName name="VAS073_F_Kurotransportu3Kitareguliuoja1">'Forma 4'!$P$193</definedName>
    <definedName name="VAS073_F_Laboratoriniut11IS" localSheetId="1">'Forma 4'!$D$87</definedName>
    <definedName name="VAS073_F_Laboratoriniut11IS">'Forma 4'!$D$87</definedName>
    <definedName name="VAS073_F_Laboratoriniut131GeriamojoVandens" localSheetId="1">'Forma 4'!$F$87</definedName>
    <definedName name="VAS073_F_Laboratoriniut131GeriamojoVandens">'Forma 4'!$F$87</definedName>
    <definedName name="VAS073_F_Laboratoriniut132GeriamojoVandens" localSheetId="1">'Forma 4'!$G$87</definedName>
    <definedName name="VAS073_F_Laboratoriniut132GeriamojoVandens">'Forma 4'!$G$87</definedName>
    <definedName name="VAS073_F_Laboratoriniut133GeriamojoVandens" localSheetId="1">'Forma 4'!$H$87</definedName>
    <definedName name="VAS073_F_Laboratoriniut133GeriamojoVandens">'Forma 4'!$H$87</definedName>
    <definedName name="VAS073_F_Laboratoriniut13IsViso" localSheetId="1">'Forma 4'!$E$87</definedName>
    <definedName name="VAS073_F_Laboratoriniut13IsViso">'Forma 4'!$E$87</definedName>
    <definedName name="VAS073_F_Laboratoriniut141NuotekuSurinkimas" localSheetId="1">'Forma 4'!$J$87</definedName>
    <definedName name="VAS073_F_Laboratoriniut141NuotekuSurinkimas">'Forma 4'!$J$87</definedName>
    <definedName name="VAS073_F_Laboratoriniut142NuotekuValymas" localSheetId="1">'Forma 4'!$K$87</definedName>
    <definedName name="VAS073_F_Laboratoriniut142NuotekuValymas">'Forma 4'!$K$87</definedName>
    <definedName name="VAS073_F_Laboratoriniut143NuotekuDumblo" localSheetId="1">'Forma 4'!$L$87</definedName>
    <definedName name="VAS073_F_Laboratoriniut143NuotekuDumblo">'Forma 4'!$L$87</definedName>
    <definedName name="VAS073_F_Laboratoriniut14IsViso" localSheetId="1">'Forma 4'!$I$87</definedName>
    <definedName name="VAS073_F_Laboratoriniut14IsViso">'Forma 4'!$I$87</definedName>
    <definedName name="VAS073_F_Laboratoriniut15PavirsiniuNuoteku" localSheetId="1">'Forma 4'!$M$87</definedName>
    <definedName name="VAS073_F_Laboratoriniut15PavirsiniuNuoteku">'Forma 4'!$M$87</definedName>
    <definedName name="VAS073_F_Laboratoriniut16KitosReguliuojamosios" localSheetId="1">'Forma 4'!$N$87</definedName>
    <definedName name="VAS073_F_Laboratoriniut16KitosReguliuojamosios">'Forma 4'!$N$87</definedName>
    <definedName name="VAS073_F_Laboratoriniut17KitosVeiklos" localSheetId="1">'Forma 4'!$Q$87</definedName>
    <definedName name="VAS073_F_Laboratoriniut17KitosVeiklos">'Forma 4'!$Q$87</definedName>
    <definedName name="VAS073_F_Laboratoriniut1Apskaitosveikla1" localSheetId="1">'Forma 4'!$O$87</definedName>
    <definedName name="VAS073_F_Laboratoriniut1Apskaitosveikla1">'Forma 4'!$O$87</definedName>
    <definedName name="VAS073_F_Laboratoriniut1Kitareguliuoja1" localSheetId="1">'Forma 4'!$P$87</definedName>
    <definedName name="VAS073_F_Laboratoriniut1Kitareguliuoja1">'Forma 4'!$P$87</definedName>
    <definedName name="VAS073_F_Laboratoriniut21IS" localSheetId="1">'Forma 4'!$D$140</definedName>
    <definedName name="VAS073_F_Laboratoriniut21IS">'Forma 4'!$D$140</definedName>
    <definedName name="VAS073_F_Laboratoriniut231GeriamojoVandens" localSheetId="1">'Forma 4'!$F$140</definedName>
    <definedName name="VAS073_F_Laboratoriniut231GeriamojoVandens">'Forma 4'!$F$140</definedName>
    <definedName name="VAS073_F_Laboratoriniut232GeriamojoVandens" localSheetId="1">'Forma 4'!$G$140</definedName>
    <definedName name="VAS073_F_Laboratoriniut232GeriamojoVandens">'Forma 4'!$G$140</definedName>
    <definedName name="VAS073_F_Laboratoriniut233GeriamojoVandens" localSheetId="1">'Forma 4'!$H$140</definedName>
    <definedName name="VAS073_F_Laboratoriniut233GeriamojoVandens">'Forma 4'!$H$140</definedName>
    <definedName name="VAS073_F_Laboratoriniut23IsViso" localSheetId="1">'Forma 4'!$E$140</definedName>
    <definedName name="VAS073_F_Laboratoriniut23IsViso">'Forma 4'!$E$140</definedName>
    <definedName name="VAS073_F_Laboratoriniut241NuotekuSurinkimas" localSheetId="1">'Forma 4'!$J$140</definedName>
    <definedName name="VAS073_F_Laboratoriniut241NuotekuSurinkimas">'Forma 4'!$J$140</definedName>
    <definedName name="VAS073_F_Laboratoriniut242NuotekuValymas" localSheetId="1">'Forma 4'!$K$140</definedName>
    <definedName name="VAS073_F_Laboratoriniut242NuotekuValymas">'Forma 4'!$K$140</definedName>
    <definedName name="VAS073_F_Laboratoriniut243NuotekuDumblo" localSheetId="1">'Forma 4'!$L$140</definedName>
    <definedName name="VAS073_F_Laboratoriniut243NuotekuDumblo">'Forma 4'!$L$140</definedName>
    <definedName name="VAS073_F_Laboratoriniut24IsViso" localSheetId="1">'Forma 4'!$I$140</definedName>
    <definedName name="VAS073_F_Laboratoriniut24IsViso">'Forma 4'!$I$140</definedName>
    <definedName name="VAS073_F_Laboratoriniut25PavirsiniuNuoteku" localSheetId="1">'Forma 4'!$M$140</definedName>
    <definedName name="VAS073_F_Laboratoriniut25PavirsiniuNuoteku">'Forma 4'!$M$140</definedName>
    <definedName name="VAS073_F_Laboratoriniut26KitosReguliuojamosios" localSheetId="1">'Forma 4'!$N$140</definedName>
    <definedName name="VAS073_F_Laboratoriniut26KitosReguliuojamosios">'Forma 4'!$N$140</definedName>
    <definedName name="VAS073_F_Laboratoriniut27KitosVeiklos" localSheetId="1">'Forma 4'!$Q$140</definedName>
    <definedName name="VAS073_F_Laboratoriniut27KitosVeiklos">'Forma 4'!$Q$140</definedName>
    <definedName name="VAS073_F_Laboratoriniut2Apskaitosveikla1" localSheetId="1">'Forma 4'!$O$140</definedName>
    <definedName name="VAS073_F_Laboratoriniut2Apskaitosveikla1">'Forma 4'!$O$140</definedName>
    <definedName name="VAS073_F_Laboratoriniut2Kitareguliuoja1" localSheetId="1">'Forma 4'!$P$140</definedName>
    <definedName name="VAS073_F_Laboratoriniut2Kitareguliuoja1">'Forma 4'!$P$140</definedName>
    <definedName name="VAS073_F_Laboratoriniut31IS" localSheetId="1">'Forma 4'!$D$238</definedName>
    <definedName name="VAS073_F_Laboratoriniut31IS">'Forma 4'!$D$238</definedName>
    <definedName name="VAS073_F_Laboratoriniut331GeriamojoVandens" localSheetId="1">'Forma 4'!$F$238</definedName>
    <definedName name="VAS073_F_Laboratoriniut331GeriamojoVandens">'Forma 4'!$F$238</definedName>
    <definedName name="VAS073_F_Laboratoriniut332GeriamojoVandens" localSheetId="1">'Forma 4'!$G$238</definedName>
    <definedName name="VAS073_F_Laboratoriniut332GeriamojoVandens">'Forma 4'!$G$238</definedName>
    <definedName name="VAS073_F_Laboratoriniut333GeriamojoVandens" localSheetId="1">'Forma 4'!$H$238</definedName>
    <definedName name="VAS073_F_Laboratoriniut333GeriamojoVandens">'Forma 4'!$H$238</definedName>
    <definedName name="VAS073_F_Laboratoriniut33IsViso" localSheetId="1">'Forma 4'!$E$238</definedName>
    <definedName name="VAS073_F_Laboratoriniut33IsViso">'Forma 4'!$E$238</definedName>
    <definedName name="VAS073_F_Laboratoriniut341NuotekuSurinkimas" localSheetId="1">'Forma 4'!$J$238</definedName>
    <definedName name="VAS073_F_Laboratoriniut341NuotekuSurinkimas">'Forma 4'!$J$238</definedName>
    <definedName name="VAS073_F_Laboratoriniut342NuotekuValymas" localSheetId="1">'Forma 4'!$K$238</definedName>
    <definedName name="VAS073_F_Laboratoriniut342NuotekuValymas">'Forma 4'!$K$238</definedName>
    <definedName name="VAS073_F_Laboratoriniut343NuotekuDumblo" localSheetId="1">'Forma 4'!$L$238</definedName>
    <definedName name="VAS073_F_Laboratoriniut343NuotekuDumblo">'Forma 4'!$L$238</definedName>
    <definedName name="VAS073_F_Laboratoriniut34IsViso" localSheetId="1">'Forma 4'!$I$238</definedName>
    <definedName name="VAS073_F_Laboratoriniut34IsViso">'Forma 4'!$I$238</definedName>
    <definedName name="VAS073_F_Laboratoriniut35PavirsiniuNuoteku" localSheetId="1">'Forma 4'!$M$238</definedName>
    <definedName name="VAS073_F_Laboratoriniut35PavirsiniuNuoteku">'Forma 4'!$M$238</definedName>
    <definedName name="VAS073_F_Laboratoriniut36KitosReguliuojamosios" localSheetId="1">'Forma 4'!$N$238</definedName>
    <definedName name="VAS073_F_Laboratoriniut36KitosReguliuojamosios">'Forma 4'!$N$238</definedName>
    <definedName name="VAS073_F_Laboratoriniut37KitosVeiklos" localSheetId="1">'Forma 4'!$Q$238</definedName>
    <definedName name="VAS073_F_Laboratoriniut37KitosVeiklos">'Forma 4'!$Q$238</definedName>
    <definedName name="VAS073_F_Laboratoriniut3Apskaitosveikla1" localSheetId="1">'Forma 4'!$O$238</definedName>
    <definedName name="VAS073_F_Laboratoriniut3Apskaitosveikla1">'Forma 4'!$O$238</definedName>
    <definedName name="VAS073_F_Laboratoriniut3Kitareguliuoja1" localSheetId="1">'Forma 4'!$P$238</definedName>
    <definedName name="VAS073_F_Laboratoriniut3Kitareguliuoja1">'Forma 4'!$P$238</definedName>
    <definedName name="VAS073_F_Metrologinespa11IS" localSheetId="1">'Forma 4'!$D$48</definedName>
    <definedName name="VAS073_F_Metrologinespa11IS">'Forma 4'!$D$48</definedName>
    <definedName name="VAS073_F_Metrologinespa131GeriamojoVandens" localSheetId="1">'Forma 4'!$F$48</definedName>
    <definedName name="VAS073_F_Metrologinespa131GeriamojoVandens">'Forma 4'!$F$48</definedName>
    <definedName name="VAS073_F_Metrologinespa132GeriamojoVandens" localSheetId="1">'Forma 4'!$G$48</definedName>
    <definedName name="VAS073_F_Metrologinespa132GeriamojoVandens">'Forma 4'!$G$48</definedName>
    <definedName name="VAS073_F_Metrologinespa133GeriamojoVandens" localSheetId="1">'Forma 4'!$H$48</definedName>
    <definedName name="VAS073_F_Metrologinespa133GeriamojoVandens">'Forma 4'!$H$48</definedName>
    <definedName name="VAS073_F_Metrologinespa13IsViso" localSheetId="1">'Forma 4'!$E$48</definedName>
    <definedName name="VAS073_F_Metrologinespa13IsViso">'Forma 4'!$E$48</definedName>
    <definedName name="VAS073_F_Metrologinespa141NuotekuSurinkimas" localSheetId="1">'Forma 4'!$J$48</definedName>
    <definedName name="VAS073_F_Metrologinespa141NuotekuSurinkimas">'Forma 4'!$J$48</definedName>
    <definedName name="VAS073_F_Metrologinespa142NuotekuValymas" localSheetId="1">'Forma 4'!$K$48</definedName>
    <definedName name="VAS073_F_Metrologinespa142NuotekuValymas">'Forma 4'!$K$48</definedName>
    <definedName name="VAS073_F_Metrologinespa143NuotekuDumblo" localSheetId="1">'Forma 4'!$L$48</definedName>
    <definedName name="VAS073_F_Metrologinespa143NuotekuDumblo">'Forma 4'!$L$48</definedName>
    <definedName name="VAS073_F_Metrologinespa14IsViso" localSheetId="1">'Forma 4'!$I$48</definedName>
    <definedName name="VAS073_F_Metrologinespa14IsViso">'Forma 4'!$I$48</definedName>
    <definedName name="VAS073_F_Metrologinespa15PavirsiniuNuoteku" localSheetId="1">'Forma 4'!$M$48</definedName>
    <definedName name="VAS073_F_Metrologinespa15PavirsiniuNuoteku">'Forma 4'!$M$48</definedName>
    <definedName name="VAS073_F_Metrologinespa16KitosReguliuojamosios" localSheetId="1">'Forma 4'!$N$48</definedName>
    <definedName name="VAS073_F_Metrologinespa16KitosReguliuojamosios">'Forma 4'!$N$48</definedName>
    <definedName name="VAS073_F_Metrologinespa17KitosVeiklos" localSheetId="1">'Forma 4'!$Q$48</definedName>
    <definedName name="VAS073_F_Metrologinespa17KitosVeiklos">'Forma 4'!$Q$48</definedName>
    <definedName name="VAS073_F_Metrologinespa1Apskaitosveikla1" localSheetId="1">'Forma 4'!$O$48</definedName>
    <definedName name="VAS073_F_Metrologinespa1Apskaitosveikla1">'Forma 4'!$O$48</definedName>
    <definedName name="VAS073_F_Metrologinespa1Kitareguliuoja1" localSheetId="1">'Forma 4'!$P$48</definedName>
    <definedName name="VAS073_F_Metrologinespa1Kitareguliuoja1">'Forma 4'!$P$48</definedName>
    <definedName name="VAS073_F_Metrologinespa21IS" localSheetId="1">'Forma 4'!$D$104</definedName>
    <definedName name="VAS073_F_Metrologinespa21IS">'Forma 4'!$D$104</definedName>
    <definedName name="VAS073_F_Metrologinespa231GeriamojoVandens" localSheetId="1">'Forma 4'!$F$104</definedName>
    <definedName name="VAS073_F_Metrologinespa231GeriamojoVandens">'Forma 4'!$F$104</definedName>
    <definedName name="VAS073_F_Metrologinespa232GeriamojoVandens" localSheetId="1">'Forma 4'!$G$104</definedName>
    <definedName name="VAS073_F_Metrologinespa232GeriamojoVandens">'Forma 4'!$G$104</definedName>
    <definedName name="VAS073_F_Metrologinespa233GeriamojoVandens" localSheetId="1">'Forma 4'!$H$104</definedName>
    <definedName name="VAS073_F_Metrologinespa233GeriamojoVandens">'Forma 4'!$H$104</definedName>
    <definedName name="VAS073_F_Metrologinespa23IsViso" localSheetId="1">'Forma 4'!$E$104</definedName>
    <definedName name="VAS073_F_Metrologinespa23IsViso">'Forma 4'!$E$104</definedName>
    <definedName name="VAS073_F_Metrologinespa241NuotekuSurinkimas" localSheetId="1">'Forma 4'!$J$104</definedName>
    <definedName name="VAS073_F_Metrologinespa241NuotekuSurinkimas">'Forma 4'!$J$104</definedName>
    <definedName name="VAS073_F_Metrologinespa242NuotekuValymas" localSheetId="1">'Forma 4'!$K$104</definedName>
    <definedName name="VAS073_F_Metrologinespa242NuotekuValymas">'Forma 4'!$K$104</definedName>
    <definedName name="VAS073_F_Metrologinespa243NuotekuDumblo" localSheetId="1">'Forma 4'!$L$104</definedName>
    <definedName name="VAS073_F_Metrologinespa243NuotekuDumblo">'Forma 4'!$L$104</definedName>
    <definedName name="VAS073_F_Metrologinespa24IsViso" localSheetId="1">'Forma 4'!$I$104</definedName>
    <definedName name="VAS073_F_Metrologinespa24IsViso">'Forma 4'!$I$104</definedName>
    <definedName name="VAS073_F_Metrologinespa25PavirsiniuNuoteku" localSheetId="1">'Forma 4'!$M$104</definedName>
    <definedName name="VAS073_F_Metrologinespa25PavirsiniuNuoteku">'Forma 4'!$M$104</definedName>
    <definedName name="VAS073_F_Metrologinespa26KitosReguliuojamosios" localSheetId="1">'Forma 4'!$N$104</definedName>
    <definedName name="VAS073_F_Metrologinespa26KitosReguliuojamosios">'Forma 4'!$N$104</definedName>
    <definedName name="VAS073_F_Metrologinespa27KitosVeiklos" localSheetId="1">'Forma 4'!$Q$104</definedName>
    <definedName name="VAS073_F_Metrologinespa27KitosVeiklos">'Forma 4'!$Q$104</definedName>
    <definedName name="VAS073_F_Metrologinespa2Apskaitosveikla1" localSheetId="1">'Forma 4'!$O$104</definedName>
    <definedName name="VAS073_F_Metrologinespa2Apskaitosveikla1">'Forma 4'!$O$104</definedName>
    <definedName name="VAS073_F_Metrologinespa2Kitareguliuoja1" localSheetId="1">'Forma 4'!$P$104</definedName>
    <definedName name="VAS073_F_Metrologinespa2Kitareguliuoja1">'Forma 4'!$P$104</definedName>
    <definedName name="VAS073_F_Metrologinespa31IS" localSheetId="1">'Forma 4'!$D$156</definedName>
    <definedName name="VAS073_F_Metrologinespa31IS">'Forma 4'!$D$156</definedName>
    <definedName name="VAS073_F_Metrologinespa331GeriamojoVandens" localSheetId="1">'Forma 4'!$F$156</definedName>
    <definedName name="VAS073_F_Metrologinespa331GeriamojoVandens">'Forma 4'!$F$156</definedName>
    <definedName name="VAS073_F_Metrologinespa332GeriamojoVandens" localSheetId="1">'Forma 4'!$G$156</definedName>
    <definedName name="VAS073_F_Metrologinespa332GeriamojoVandens">'Forma 4'!$G$156</definedName>
    <definedName name="VAS073_F_Metrologinespa333GeriamojoVandens" localSheetId="1">'Forma 4'!$H$156</definedName>
    <definedName name="VAS073_F_Metrologinespa333GeriamojoVandens">'Forma 4'!$H$156</definedName>
    <definedName name="VAS073_F_Metrologinespa33IsViso" localSheetId="1">'Forma 4'!$E$156</definedName>
    <definedName name="VAS073_F_Metrologinespa33IsViso">'Forma 4'!$E$156</definedName>
    <definedName name="VAS073_F_Metrologinespa341NuotekuSurinkimas" localSheetId="1">'Forma 4'!$J$156</definedName>
    <definedName name="VAS073_F_Metrologinespa341NuotekuSurinkimas">'Forma 4'!$J$156</definedName>
    <definedName name="VAS073_F_Metrologinespa342NuotekuValymas" localSheetId="1">'Forma 4'!$K$156</definedName>
    <definedName name="VAS073_F_Metrologinespa342NuotekuValymas">'Forma 4'!$K$156</definedName>
    <definedName name="VAS073_F_Metrologinespa343NuotekuDumblo" localSheetId="1">'Forma 4'!$L$156</definedName>
    <definedName name="VAS073_F_Metrologinespa343NuotekuDumblo">'Forma 4'!$L$156</definedName>
    <definedName name="VAS073_F_Metrologinespa34IsViso" localSheetId="1">'Forma 4'!$I$156</definedName>
    <definedName name="VAS073_F_Metrologinespa34IsViso">'Forma 4'!$I$156</definedName>
    <definedName name="VAS073_F_Metrologinespa35PavirsiniuNuoteku" localSheetId="1">'Forma 4'!$M$156</definedName>
    <definedName name="VAS073_F_Metrologinespa35PavirsiniuNuoteku">'Forma 4'!$M$156</definedName>
    <definedName name="VAS073_F_Metrologinespa36KitosReguliuojamosios" localSheetId="1">'Forma 4'!$N$156</definedName>
    <definedName name="VAS073_F_Metrologinespa36KitosReguliuojamosios">'Forma 4'!$N$156</definedName>
    <definedName name="VAS073_F_Metrologinespa37KitosVeiklos" localSheetId="1">'Forma 4'!$Q$156</definedName>
    <definedName name="VAS073_F_Metrologinespa37KitosVeiklos">'Forma 4'!$Q$156</definedName>
    <definedName name="VAS073_F_Metrologinespa3Apskaitosveikla1" localSheetId="1">'Forma 4'!$O$156</definedName>
    <definedName name="VAS073_F_Metrologinespa3Apskaitosveikla1">'Forma 4'!$O$156</definedName>
    <definedName name="VAS073_F_Metrologinespa3Kitareguliuoja1" localSheetId="1">'Forma 4'!$P$156</definedName>
    <definedName name="VAS073_F_Metrologinespa3Kitareguliuoja1">'Forma 4'!$P$156</definedName>
    <definedName name="VAS073_F_Metrologinespa41IS" localSheetId="1">'Forma 4'!$D$201</definedName>
    <definedName name="VAS073_F_Metrologinespa41IS">'Forma 4'!$D$201</definedName>
    <definedName name="VAS073_F_Metrologinespa431GeriamojoVandens" localSheetId="1">'Forma 4'!$F$201</definedName>
    <definedName name="VAS073_F_Metrologinespa431GeriamojoVandens">'Forma 4'!$F$201</definedName>
    <definedName name="VAS073_F_Metrologinespa432GeriamojoVandens" localSheetId="1">'Forma 4'!$G$201</definedName>
    <definedName name="VAS073_F_Metrologinespa432GeriamojoVandens">'Forma 4'!$G$201</definedName>
    <definedName name="VAS073_F_Metrologinespa433GeriamojoVandens" localSheetId="1">'Forma 4'!$H$201</definedName>
    <definedName name="VAS073_F_Metrologinespa433GeriamojoVandens">'Forma 4'!$H$201</definedName>
    <definedName name="VAS073_F_Metrologinespa43IsViso" localSheetId="1">'Forma 4'!$E$201</definedName>
    <definedName name="VAS073_F_Metrologinespa43IsViso">'Forma 4'!$E$201</definedName>
    <definedName name="VAS073_F_Metrologinespa441NuotekuSurinkimas" localSheetId="1">'Forma 4'!$J$201</definedName>
    <definedName name="VAS073_F_Metrologinespa441NuotekuSurinkimas">'Forma 4'!$J$201</definedName>
    <definedName name="VAS073_F_Metrologinespa442NuotekuValymas" localSheetId="1">'Forma 4'!$K$201</definedName>
    <definedName name="VAS073_F_Metrologinespa442NuotekuValymas">'Forma 4'!$K$201</definedName>
    <definedName name="VAS073_F_Metrologinespa443NuotekuDumblo" localSheetId="1">'Forma 4'!$L$201</definedName>
    <definedName name="VAS073_F_Metrologinespa443NuotekuDumblo">'Forma 4'!$L$201</definedName>
    <definedName name="VAS073_F_Metrologinespa44IsViso" localSheetId="1">'Forma 4'!$I$201</definedName>
    <definedName name="VAS073_F_Metrologinespa44IsViso">'Forma 4'!$I$201</definedName>
    <definedName name="VAS073_F_Metrologinespa45PavirsiniuNuoteku" localSheetId="1">'Forma 4'!$M$201</definedName>
    <definedName name="VAS073_F_Metrologinespa45PavirsiniuNuoteku">'Forma 4'!$M$201</definedName>
    <definedName name="VAS073_F_Metrologinespa46KitosReguliuojamosios" localSheetId="1">'Forma 4'!$N$201</definedName>
    <definedName name="VAS073_F_Metrologinespa46KitosReguliuojamosios">'Forma 4'!$N$201</definedName>
    <definedName name="VAS073_F_Metrologinespa47KitosVeiklos" localSheetId="1">'Forma 4'!$Q$201</definedName>
    <definedName name="VAS073_F_Metrologinespa47KitosVeiklos">'Forma 4'!$Q$201</definedName>
    <definedName name="VAS073_F_Metrologinespa4Apskaitosveikla1" localSheetId="1">'Forma 4'!$O$201</definedName>
    <definedName name="VAS073_F_Metrologinespa4Apskaitosveikla1">'Forma 4'!$O$201</definedName>
    <definedName name="VAS073_F_Metrologinespa4Kitareguliuoja1" localSheetId="1">'Forma 4'!$P$201</definedName>
    <definedName name="VAS073_F_Metrologinespa4Kitareguliuoja1">'Forma 4'!$P$201</definedName>
    <definedName name="VAS073_F_Mokesciouztars11IS" localSheetId="1">'Forma 4'!$D$60</definedName>
    <definedName name="VAS073_F_Mokesciouztars11IS">'Forma 4'!$D$60</definedName>
    <definedName name="VAS073_F_Mokesciouztars131GeriamojoVandens" localSheetId="1">'Forma 4'!$F$60</definedName>
    <definedName name="VAS073_F_Mokesciouztars131GeriamojoVandens">'Forma 4'!$F$60</definedName>
    <definedName name="VAS073_F_Mokesciouztars132GeriamojoVandens" localSheetId="1">'Forma 4'!$G$60</definedName>
    <definedName name="VAS073_F_Mokesciouztars132GeriamojoVandens">'Forma 4'!$G$60</definedName>
    <definedName name="VAS073_F_Mokesciouztars133GeriamojoVandens" localSheetId="1">'Forma 4'!$H$60</definedName>
    <definedName name="VAS073_F_Mokesciouztars133GeriamojoVandens">'Forma 4'!$H$60</definedName>
    <definedName name="VAS073_F_Mokesciouztars13IsViso" localSheetId="1">'Forma 4'!$E$60</definedName>
    <definedName name="VAS073_F_Mokesciouztars13IsViso">'Forma 4'!$E$60</definedName>
    <definedName name="VAS073_F_Mokesciouztars141NuotekuSurinkimas" localSheetId="1">'Forma 4'!$J$60</definedName>
    <definedName name="VAS073_F_Mokesciouztars141NuotekuSurinkimas">'Forma 4'!$J$60</definedName>
    <definedName name="VAS073_F_Mokesciouztars142NuotekuValymas" localSheetId="1">'Forma 4'!$K$60</definedName>
    <definedName name="VAS073_F_Mokesciouztars142NuotekuValymas">'Forma 4'!$K$60</definedName>
    <definedName name="VAS073_F_Mokesciouztars143NuotekuDumblo" localSheetId="1">'Forma 4'!$L$60</definedName>
    <definedName name="VAS073_F_Mokesciouztars143NuotekuDumblo">'Forma 4'!$L$60</definedName>
    <definedName name="VAS073_F_Mokesciouztars14IsViso" localSheetId="1">'Forma 4'!$I$60</definedName>
    <definedName name="VAS073_F_Mokesciouztars14IsViso">'Forma 4'!$I$60</definedName>
    <definedName name="VAS073_F_Mokesciouztars15PavirsiniuNuoteku" localSheetId="1">'Forma 4'!$M$60</definedName>
    <definedName name="VAS073_F_Mokesciouztars15PavirsiniuNuoteku">'Forma 4'!$M$60</definedName>
    <definedName name="VAS073_F_Mokesciouztars16KitosReguliuojamosios" localSheetId="1">'Forma 4'!$N$60</definedName>
    <definedName name="VAS073_F_Mokesciouztars16KitosReguliuojamosios">'Forma 4'!$N$60</definedName>
    <definedName name="VAS073_F_Mokesciouztars17KitosVeiklos" localSheetId="1">'Forma 4'!$Q$60</definedName>
    <definedName name="VAS073_F_Mokesciouztars17KitosVeiklos">'Forma 4'!$Q$60</definedName>
    <definedName name="VAS073_F_Mokesciouztars1Apskaitosveikla1" localSheetId="1">'Forma 4'!$O$60</definedName>
    <definedName name="VAS073_F_Mokesciouztars1Apskaitosveikla1">'Forma 4'!$O$60</definedName>
    <definedName name="VAS073_F_Mokesciouztars1Kitareguliuoja1" localSheetId="1">'Forma 4'!$P$60</definedName>
    <definedName name="VAS073_F_Mokesciouztars1Kitareguliuoja1">'Forma 4'!$P$60</definedName>
    <definedName name="VAS073_F_Mokesciouzvals11IS" localSheetId="1">'Forma 4'!$D$59</definedName>
    <definedName name="VAS073_F_Mokesciouzvals11IS">'Forma 4'!$D$59</definedName>
    <definedName name="VAS073_F_Mokesciouzvals131GeriamojoVandens" localSheetId="1">'Forma 4'!$F$59</definedName>
    <definedName name="VAS073_F_Mokesciouzvals131GeriamojoVandens">'Forma 4'!$F$59</definedName>
    <definedName name="VAS073_F_Mokesciouzvals132GeriamojoVandens" localSheetId="1">'Forma 4'!$G$59</definedName>
    <definedName name="VAS073_F_Mokesciouzvals132GeriamojoVandens">'Forma 4'!$G$59</definedName>
    <definedName name="VAS073_F_Mokesciouzvals133GeriamojoVandens" localSheetId="1">'Forma 4'!$H$59</definedName>
    <definedName name="VAS073_F_Mokesciouzvals133GeriamojoVandens">'Forma 4'!$H$59</definedName>
    <definedName name="VAS073_F_Mokesciouzvals13IsViso" localSheetId="1">'Forma 4'!$E$59</definedName>
    <definedName name="VAS073_F_Mokesciouzvals13IsViso">'Forma 4'!$E$59</definedName>
    <definedName name="VAS073_F_Mokesciouzvals141NuotekuSurinkimas" localSheetId="1">'Forma 4'!$J$59</definedName>
    <definedName name="VAS073_F_Mokesciouzvals141NuotekuSurinkimas">'Forma 4'!$J$59</definedName>
    <definedName name="VAS073_F_Mokesciouzvals142NuotekuValymas" localSheetId="1">'Forma 4'!$K$59</definedName>
    <definedName name="VAS073_F_Mokesciouzvals142NuotekuValymas">'Forma 4'!$K$59</definedName>
    <definedName name="VAS073_F_Mokesciouzvals143NuotekuDumblo" localSheetId="1">'Forma 4'!$L$59</definedName>
    <definedName name="VAS073_F_Mokesciouzvals143NuotekuDumblo">'Forma 4'!$L$59</definedName>
    <definedName name="VAS073_F_Mokesciouzvals14IsViso" localSheetId="1">'Forma 4'!$I$59</definedName>
    <definedName name="VAS073_F_Mokesciouzvals14IsViso">'Forma 4'!$I$59</definedName>
    <definedName name="VAS073_F_Mokesciouzvals15PavirsiniuNuoteku" localSheetId="1">'Forma 4'!$M$59</definedName>
    <definedName name="VAS073_F_Mokesciouzvals15PavirsiniuNuoteku">'Forma 4'!$M$59</definedName>
    <definedName name="VAS073_F_Mokesciouzvals16KitosReguliuojamosios" localSheetId="1">'Forma 4'!$N$59</definedName>
    <definedName name="VAS073_F_Mokesciouzvals16KitosReguliuojamosios">'Forma 4'!$N$59</definedName>
    <definedName name="VAS073_F_Mokesciouzvals17KitosVeiklos" localSheetId="1">'Forma 4'!$Q$59</definedName>
    <definedName name="VAS073_F_Mokesciouzvals17KitosVeiklos">'Forma 4'!$Q$59</definedName>
    <definedName name="VAS073_F_Mokesciouzvals1Apskaitosveikla1" localSheetId="1">'Forma 4'!$O$59</definedName>
    <definedName name="VAS073_F_Mokesciouzvals1Apskaitosveikla1">'Forma 4'!$O$59</definedName>
    <definedName name="VAS073_F_Mokesciouzvals1Kitareguliuoja1" localSheetId="1">'Forma 4'!$P$59</definedName>
    <definedName name="VAS073_F_Mokesciouzvals1Kitareguliuoja1">'Forma 4'!$P$59</definedName>
    <definedName name="VAS073_F_Mokesciusanaud11IS" localSheetId="1">'Forma 4'!$D$58</definedName>
    <definedName name="VAS073_F_Mokesciusanaud11IS">'Forma 4'!$D$58</definedName>
    <definedName name="VAS073_F_Mokesciusanaud131GeriamojoVandens" localSheetId="1">'Forma 4'!$F$58</definedName>
    <definedName name="VAS073_F_Mokesciusanaud131GeriamojoVandens">'Forma 4'!$F$58</definedName>
    <definedName name="VAS073_F_Mokesciusanaud132GeriamojoVandens" localSheetId="1">'Forma 4'!$G$58</definedName>
    <definedName name="VAS073_F_Mokesciusanaud132GeriamojoVandens">'Forma 4'!$G$58</definedName>
    <definedName name="VAS073_F_Mokesciusanaud133GeriamojoVandens" localSheetId="1">'Forma 4'!$H$58</definedName>
    <definedName name="VAS073_F_Mokesciusanaud133GeriamojoVandens">'Forma 4'!$H$58</definedName>
    <definedName name="VAS073_F_Mokesciusanaud13IsViso" localSheetId="1">'Forma 4'!$E$58</definedName>
    <definedName name="VAS073_F_Mokesciusanaud13IsViso">'Forma 4'!$E$58</definedName>
    <definedName name="VAS073_F_Mokesciusanaud141NuotekuSurinkimas" localSheetId="1">'Forma 4'!$J$58</definedName>
    <definedName name="VAS073_F_Mokesciusanaud141NuotekuSurinkimas">'Forma 4'!$J$58</definedName>
    <definedName name="VAS073_F_Mokesciusanaud142NuotekuValymas" localSheetId="1">'Forma 4'!$K$58</definedName>
    <definedName name="VAS073_F_Mokesciusanaud142NuotekuValymas">'Forma 4'!$K$58</definedName>
    <definedName name="VAS073_F_Mokesciusanaud143NuotekuDumblo" localSheetId="1">'Forma 4'!$L$58</definedName>
    <definedName name="VAS073_F_Mokesciusanaud143NuotekuDumblo">'Forma 4'!$L$58</definedName>
    <definedName name="VAS073_F_Mokesciusanaud14IsViso" localSheetId="1">'Forma 4'!$I$58</definedName>
    <definedName name="VAS073_F_Mokesciusanaud14IsViso">'Forma 4'!$I$58</definedName>
    <definedName name="VAS073_F_Mokesciusanaud15PavirsiniuNuoteku" localSheetId="1">'Forma 4'!$M$58</definedName>
    <definedName name="VAS073_F_Mokesciusanaud15PavirsiniuNuoteku">'Forma 4'!$M$58</definedName>
    <definedName name="VAS073_F_Mokesciusanaud16KitosReguliuojamosios" localSheetId="1">'Forma 4'!$N$58</definedName>
    <definedName name="VAS073_F_Mokesciusanaud16KitosReguliuojamosios">'Forma 4'!$N$58</definedName>
    <definedName name="VAS073_F_Mokesciusanaud17KitosVeiklos" localSheetId="1">'Forma 4'!$Q$58</definedName>
    <definedName name="VAS073_F_Mokesciusanaud17KitosVeiklos">'Forma 4'!$Q$58</definedName>
    <definedName name="VAS073_F_Mokesciusanaud1Apskaitosveikla1" localSheetId="1">'Forma 4'!$O$58</definedName>
    <definedName name="VAS073_F_Mokesciusanaud1Apskaitosveikla1">'Forma 4'!$O$58</definedName>
    <definedName name="VAS073_F_Mokesciusanaud1Kitareguliuoja1" localSheetId="1">'Forma 4'!$P$58</definedName>
    <definedName name="VAS073_F_Mokesciusanaud1Kitareguliuoja1">'Forma 4'!$P$58</definedName>
    <definedName name="VAS073_F_Mokesciusanaud21IS" localSheetId="1">'Forma 4'!$D$114</definedName>
    <definedName name="VAS073_F_Mokesciusanaud21IS">'Forma 4'!$D$114</definedName>
    <definedName name="VAS073_F_Mokesciusanaud231GeriamojoVandens" localSheetId="1">'Forma 4'!$F$114</definedName>
    <definedName name="VAS073_F_Mokesciusanaud231GeriamojoVandens">'Forma 4'!$F$114</definedName>
    <definedName name="VAS073_F_Mokesciusanaud232GeriamojoVandens" localSheetId="1">'Forma 4'!$G$114</definedName>
    <definedName name="VAS073_F_Mokesciusanaud232GeriamojoVandens">'Forma 4'!$G$114</definedName>
    <definedName name="VAS073_F_Mokesciusanaud233GeriamojoVandens" localSheetId="1">'Forma 4'!$H$114</definedName>
    <definedName name="VAS073_F_Mokesciusanaud233GeriamojoVandens">'Forma 4'!$H$114</definedName>
    <definedName name="VAS073_F_Mokesciusanaud23IsViso" localSheetId="1">'Forma 4'!$E$114</definedName>
    <definedName name="VAS073_F_Mokesciusanaud23IsViso">'Forma 4'!$E$114</definedName>
    <definedName name="VAS073_F_Mokesciusanaud241NuotekuSurinkimas" localSheetId="1">'Forma 4'!$J$114</definedName>
    <definedName name="VAS073_F_Mokesciusanaud241NuotekuSurinkimas">'Forma 4'!$J$114</definedName>
    <definedName name="VAS073_F_Mokesciusanaud242NuotekuValymas" localSheetId="1">'Forma 4'!$K$114</definedName>
    <definedName name="VAS073_F_Mokesciusanaud242NuotekuValymas">'Forma 4'!$K$114</definedName>
    <definedName name="VAS073_F_Mokesciusanaud243NuotekuDumblo" localSheetId="1">'Forma 4'!$L$114</definedName>
    <definedName name="VAS073_F_Mokesciusanaud243NuotekuDumblo">'Forma 4'!$L$114</definedName>
    <definedName name="VAS073_F_Mokesciusanaud24IsViso" localSheetId="1">'Forma 4'!$I$114</definedName>
    <definedName name="VAS073_F_Mokesciusanaud24IsViso">'Forma 4'!$I$114</definedName>
    <definedName name="VAS073_F_Mokesciusanaud25PavirsiniuNuoteku" localSheetId="1">'Forma 4'!$M$114</definedName>
    <definedName name="VAS073_F_Mokesciusanaud25PavirsiniuNuoteku">'Forma 4'!$M$114</definedName>
    <definedName name="VAS073_F_Mokesciusanaud26KitosReguliuojamosios" localSheetId="1">'Forma 4'!$N$114</definedName>
    <definedName name="VAS073_F_Mokesciusanaud26KitosReguliuojamosios">'Forma 4'!$N$114</definedName>
    <definedName name="VAS073_F_Mokesciusanaud27KitosVeiklos" localSheetId="1">'Forma 4'!$Q$114</definedName>
    <definedName name="VAS073_F_Mokesciusanaud27KitosVeiklos">'Forma 4'!$Q$114</definedName>
    <definedName name="VAS073_F_Mokesciusanaud2Apskaitosveikla1" localSheetId="1">'Forma 4'!$O$114</definedName>
    <definedName name="VAS073_F_Mokesciusanaud2Apskaitosveikla1">'Forma 4'!$O$114</definedName>
    <definedName name="VAS073_F_Mokesciusanaud2Kitareguliuoja1" localSheetId="1">'Forma 4'!$P$114</definedName>
    <definedName name="VAS073_F_Mokesciusanaud2Kitareguliuoja1">'Forma 4'!$P$114</definedName>
    <definedName name="VAS073_F_Mokesciusanaud31IS" localSheetId="1">'Forma 4'!$D$211</definedName>
    <definedName name="VAS073_F_Mokesciusanaud31IS">'Forma 4'!$D$211</definedName>
    <definedName name="VAS073_F_Mokesciusanaud331GeriamojoVandens" localSheetId="1">'Forma 4'!$F$211</definedName>
    <definedName name="VAS073_F_Mokesciusanaud331GeriamojoVandens">'Forma 4'!$F$211</definedName>
    <definedName name="VAS073_F_Mokesciusanaud332GeriamojoVandens" localSheetId="1">'Forma 4'!$G$211</definedName>
    <definedName name="VAS073_F_Mokesciusanaud332GeriamojoVandens">'Forma 4'!$G$211</definedName>
    <definedName name="VAS073_F_Mokesciusanaud333GeriamojoVandens" localSheetId="1">'Forma 4'!$H$211</definedName>
    <definedName name="VAS073_F_Mokesciusanaud333GeriamojoVandens">'Forma 4'!$H$211</definedName>
    <definedName name="VAS073_F_Mokesciusanaud33IsViso" localSheetId="1">'Forma 4'!$E$211</definedName>
    <definedName name="VAS073_F_Mokesciusanaud33IsViso">'Forma 4'!$E$211</definedName>
    <definedName name="VAS073_F_Mokesciusanaud341NuotekuSurinkimas" localSheetId="1">'Forma 4'!$J$211</definedName>
    <definedName name="VAS073_F_Mokesciusanaud341NuotekuSurinkimas">'Forma 4'!$J$211</definedName>
    <definedName name="VAS073_F_Mokesciusanaud342NuotekuValymas" localSheetId="1">'Forma 4'!$K$211</definedName>
    <definedName name="VAS073_F_Mokesciusanaud342NuotekuValymas">'Forma 4'!$K$211</definedName>
    <definedName name="VAS073_F_Mokesciusanaud343NuotekuDumblo" localSheetId="1">'Forma 4'!$L$211</definedName>
    <definedName name="VAS073_F_Mokesciusanaud343NuotekuDumblo">'Forma 4'!$L$211</definedName>
    <definedName name="VAS073_F_Mokesciusanaud34IsViso" localSheetId="1">'Forma 4'!$I$211</definedName>
    <definedName name="VAS073_F_Mokesciusanaud34IsViso">'Forma 4'!$I$211</definedName>
    <definedName name="VAS073_F_Mokesciusanaud35PavirsiniuNuoteku" localSheetId="1">'Forma 4'!$M$211</definedName>
    <definedName name="VAS073_F_Mokesciusanaud35PavirsiniuNuoteku">'Forma 4'!$M$211</definedName>
    <definedName name="VAS073_F_Mokesciusanaud36KitosReguliuojamosios" localSheetId="1">'Forma 4'!$N$211</definedName>
    <definedName name="VAS073_F_Mokesciusanaud36KitosReguliuojamosios">'Forma 4'!$N$211</definedName>
    <definedName name="VAS073_F_Mokesciusanaud37KitosVeiklos" localSheetId="1">'Forma 4'!$Q$211</definedName>
    <definedName name="VAS073_F_Mokesciusanaud37KitosVeiklos">'Forma 4'!$Q$211</definedName>
    <definedName name="VAS073_F_Mokesciusanaud3Apskaitosveikla1" localSheetId="1">'Forma 4'!$O$211</definedName>
    <definedName name="VAS073_F_Mokesciusanaud3Apskaitosveikla1">'Forma 4'!$O$211</definedName>
    <definedName name="VAS073_F_Mokesciusanaud3Kitareguliuoja1" localSheetId="1">'Forma 4'!$P$211</definedName>
    <definedName name="VAS073_F_Mokesciusanaud3Kitareguliuoja1">'Forma 4'!$P$211</definedName>
    <definedName name="VAS073_F_Nekilnojamojot11IS" localSheetId="1">'Forma 4'!$D$61</definedName>
    <definedName name="VAS073_F_Nekilnojamojot11IS">'Forma 4'!$D$61</definedName>
    <definedName name="VAS073_F_Nekilnojamojot131GeriamojoVandens" localSheetId="1">'Forma 4'!$F$61</definedName>
    <definedName name="VAS073_F_Nekilnojamojot131GeriamojoVandens">'Forma 4'!$F$61</definedName>
    <definedName name="VAS073_F_Nekilnojamojot132GeriamojoVandens" localSheetId="1">'Forma 4'!$G$61</definedName>
    <definedName name="VAS073_F_Nekilnojamojot132GeriamojoVandens">'Forma 4'!$G$61</definedName>
    <definedName name="VAS073_F_Nekilnojamojot133GeriamojoVandens" localSheetId="1">'Forma 4'!$H$61</definedName>
    <definedName name="VAS073_F_Nekilnojamojot133GeriamojoVandens">'Forma 4'!$H$61</definedName>
    <definedName name="VAS073_F_Nekilnojamojot13IsViso" localSheetId="1">'Forma 4'!$E$61</definedName>
    <definedName name="VAS073_F_Nekilnojamojot13IsViso">'Forma 4'!$E$61</definedName>
    <definedName name="VAS073_F_Nekilnojamojot141NuotekuSurinkimas" localSheetId="1">'Forma 4'!$J$61</definedName>
    <definedName name="VAS073_F_Nekilnojamojot141NuotekuSurinkimas">'Forma 4'!$J$61</definedName>
    <definedName name="VAS073_F_Nekilnojamojot142NuotekuValymas" localSheetId="1">'Forma 4'!$K$61</definedName>
    <definedName name="VAS073_F_Nekilnojamojot142NuotekuValymas">'Forma 4'!$K$61</definedName>
    <definedName name="VAS073_F_Nekilnojamojot143NuotekuDumblo" localSheetId="1">'Forma 4'!$L$61</definedName>
    <definedName name="VAS073_F_Nekilnojamojot143NuotekuDumblo">'Forma 4'!$L$61</definedName>
    <definedName name="VAS073_F_Nekilnojamojot14IsViso" localSheetId="1">'Forma 4'!$I$61</definedName>
    <definedName name="VAS073_F_Nekilnojamojot14IsViso">'Forma 4'!$I$61</definedName>
    <definedName name="VAS073_F_Nekilnojamojot15PavirsiniuNuoteku" localSheetId="1">'Forma 4'!$M$61</definedName>
    <definedName name="VAS073_F_Nekilnojamojot15PavirsiniuNuoteku">'Forma 4'!$M$61</definedName>
    <definedName name="VAS073_F_Nekilnojamojot16KitosReguliuojamosios" localSheetId="1">'Forma 4'!$N$61</definedName>
    <definedName name="VAS073_F_Nekilnojamojot16KitosReguliuojamosios">'Forma 4'!$N$61</definedName>
    <definedName name="VAS073_F_Nekilnojamojot17KitosVeiklos" localSheetId="1">'Forma 4'!$Q$61</definedName>
    <definedName name="VAS073_F_Nekilnojamojot17KitosVeiklos">'Forma 4'!$Q$61</definedName>
    <definedName name="VAS073_F_Nekilnojamojot1Apskaitosveikla1" localSheetId="1">'Forma 4'!$O$61</definedName>
    <definedName name="VAS073_F_Nekilnojamojot1Apskaitosveikla1">'Forma 4'!$O$61</definedName>
    <definedName name="VAS073_F_Nekilnojamojot1Kitareguliuoja1" localSheetId="1">'Forma 4'!$P$61</definedName>
    <definedName name="VAS073_F_Nekilnojamojot1Kitareguliuoja1">'Forma 4'!$P$61</definedName>
    <definedName name="VAS073_F_Nekilnojamojot21IS" localSheetId="1">'Forma 4'!$D$115</definedName>
    <definedName name="VAS073_F_Nekilnojamojot21IS">'Forma 4'!$D$115</definedName>
    <definedName name="VAS073_F_Nekilnojamojot231GeriamojoVandens" localSheetId="1">'Forma 4'!$F$115</definedName>
    <definedName name="VAS073_F_Nekilnojamojot231GeriamojoVandens">'Forma 4'!$F$115</definedName>
    <definedName name="VAS073_F_Nekilnojamojot232GeriamojoVandens" localSheetId="1">'Forma 4'!$G$115</definedName>
    <definedName name="VAS073_F_Nekilnojamojot232GeriamojoVandens">'Forma 4'!$G$115</definedName>
    <definedName name="VAS073_F_Nekilnojamojot233GeriamojoVandens" localSheetId="1">'Forma 4'!$H$115</definedName>
    <definedName name="VAS073_F_Nekilnojamojot233GeriamojoVandens">'Forma 4'!$H$115</definedName>
    <definedName name="VAS073_F_Nekilnojamojot23IsViso" localSheetId="1">'Forma 4'!$E$115</definedName>
    <definedName name="VAS073_F_Nekilnojamojot23IsViso">'Forma 4'!$E$115</definedName>
    <definedName name="VAS073_F_Nekilnojamojot241NuotekuSurinkimas" localSheetId="1">'Forma 4'!$J$115</definedName>
    <definedName name="VAS073_F_Nekilnojamojot241NuotekuSurinkimas">'Forma 4'!$J$115</definedName>
    <definedName name="VAS073_F_Nekilnojamojot242NuotekuValymas" localSheetId="1">'Forma 4'!$K$115</definedName>
    <definedName name="VAS073_F_Nekilnojamojot242NuotekuValymas">'Forma 4'!$K$115</definedName>
    <definedName name="VAS073_F_Nekilnojamojot243NuotekuDumblo" localSheetId="1">'Forma 4'!$L$115</definedName>
    <definedName name="VAS073_F_Nekilnojamojot243NuotekuDumblo">'Forma 4'!$L$115</definedName>
    <definedName name="VAS073_F_Nekilnojamojot24IsViso" localSheetId="1">'Forma 4'!$I$115</definedName>
    <definedName name="VAS073_F_Nekilnojamojot24IsViso">'Forma 4'!$I$115</definedName>
    <definedName name="VAS073_F_Nekilnojamojot25PavirsiniuNuoteku" localSheetId="1">'Forma 4'!$M$115</definedName>
    <definedName name="VAS073_F_Nekilnojamojot25PavirsiniuNuoteku">'Forma 4'!$M$115</definedName>
    <definedName name="VAS073_F_Nekilnojamojot26KitosReguliuojamosios" localSheetId="1">'Forma 4'!$N$115</definedName>
    <definedName name="VAS073_F_Nekilnojamojot26KitosReguliuojamosios">'Forma 4'!$N$115</definedName>
    <definedName name="VAS073_F_Nekilnojamojot27KitosVeiklos" localSheetId="1">'Forma 4'!$Q$115</definedName>
    <definedName name="VAS073_F_Nekilnojamojot27KitosVeiklos">'Forma 4'!$Q$115</definedName>
    <definedName name="VAS073_F_Nekilnojamojot2Apskaitosveikla1" localSheetId="1">'Forma 4'!$O$115</definedName>
    <definedName name="VAS073_F_Nekilnojamojot2Apskaitosveikla1">'Forma 4'!$O$115</definedName>
    <definedName name="VAS073_F_Nekilnojamojot2Kitareguliuoja1" localSheetId="1">'Forma 4'!$P$115</definedName>
    <definedName name="VAS073_F_Nekilnojamojot2Kitareguliuoja1">'Forma 4'!$P$115</definedName>
    <definedName name="VAS073_F_Nekilnojamojot31IS" localSheetId="1">'Forma 4'!$D$167</definedName>
    <definedName name="VAS073_F_Nekilnojamojot31IS">'Forma 4'!$D$167</definedName>
    <definedName name="VAS073_F_Nekilnojamojot331GeriamojoVandens" localSheetId="1">'Forma 4'!$F$167</definedName>
    <definedName name="VAS073_F_Nekilnojamojot331GeriamojoVandens">'Forma 4'!$F$167</definedName>
    <definedName name="VAS073_F_Nekilnojamojot332GeriamojoVandens" localSheetId="1">'Forma 4'!$G$167</definedName>
    <definedName name="VAS073_F_Nekilnojamojot332GeriamojoVandens">'Forma 4'!$G$167</definedName>
    <definedName name="VAS073_F_Nekilnojamojot333GeriamojoVandens" localSheetId="1">'Forma 4'!$H$167</definedName>
    <definedName name="VAS073_F_Nekilnojamojot333GeriamojoVandens">'Forma 4'!$H$167</definedName>
    <definedName name="VAS073_F_Nekilnojamojot33IsViso" localSheetId="1">'Forma 4'!$E$167</definedName>
    <definedName name="VAS073_F_Nekilnojamojot33IsViso">'Forma 4'!$E$167</definedName>
    <definedName name="VAS073_F_Nekilnojamojot341NuotekuSurinkimas" localSheetId="1">'Forma 4'!$J$167</definedName>
    <definedName name="VAS073_F_Nekilnojamojot341NuotekuSurinkimas">'Forma 4'!$J$167</definedName>
    <definedName name="VAS073_F_Nekilnojamojot342NuotekuValymas" localSheetId="1">'Forma 4'!$K$167</definedName>
    <definedName name="VAS073_F_Nekilnojamojot342NuotekuValymas">'Forma 4'!$K$167</definedName>
    <definedName name="VAS073_F_Nekilnojamojot343NuotekuDumblo" localSheetId="1">'Forma 4'!$L$167</definedName>
    <definedName name="VAS073_F_Nekilnojamojot343NuotekuDumblo">'Forma 4'!$L$167</definedName>
    <definedName name="VAS073_F_Nekilnojamojot34IsViso" localSheetId="1">'Forma 4'!$I$167</definedName>
    <definedName name="VAS073_F_Nekilnojamojot34IsViso">'Forma 4'!$I$167</definedName>
    <definedName name="VAS073_F_Nekilnojamojot35PavirsiniuNuoteku" localSheetId="1">'Forma 4'!$M$167</definedName>
    <definedName name="VAS073_F_Nekilnojamojot35PavirsiniuNuoteku">'Forma 4'!$M$167</definedName>
    <definedName name="VAS073_F_Nekilnojamojot36KitosReguliuojamosios" localSheetId="1">'Forma 4'!$N$167</definedName>
    <definedName name="VAS073_F_Nekilnojamojot36KitosReguliuojamosios">'Forma 4'!$N$167</definedName>
    <definedName name="VAS073_F_Nekilnojamojot37KitosVeiklos" localSheetId="1">'Forma 4'!$Q$167</definedName>
    <definedName name="VAS073_F_Nekilnojamojot37KitosVeiklos">'Forma 4'!$Q$167</definedName>
    <definedName name="VAS073_F_Nekilnojamojot3Apskaitosveikla1" localSheetId="1">'Forma 4'!$O$167</definedName>
    <definedName name="VAS073_F_Nekilnojamojot3Apskaitosveikla1">'Forma 4'!$O$167</definedName>
    <definedName name="VAS073_F_Nekilnojamojot3Kitareguliuoja1" localSheetId="1">'Forma 4'!$P$167</definedName>
    <definedName name="VAS073_F_Nekilnojamojot3Kitareguliuoja1">'Forma 4'!$P$167</definedName>
    <definedName name="VAS073_F_Nekilnojamojot41IS" localSheetId="1">'Forma 4'!$D$212</definedName>
    <definedName name="VAS073_F_Nekilnojamojot41IS">'Forma 4'!$D$212</definedName>
    <definedName name="VAS073_F_Nekilnojamojot431GeriamojoVandens" localSheetId="1">'Forma 4'!$F$212</definedName>
    <definedName name="VAS073_F_Nekilnojamojot431GeriamojoVandens">'Forma 4'!$F$212</definedName>
    <definedName name="VAS073_F_Nekilnojamojot432GeriamojoVandens" localSheetId="1">'Forma 4'!$G$212</definedName>
    <definedName name="VAS073_F_Nekilnojamojot432GeriamojoVandens">'Forma 4'!$G$212</definedName>
    <definedName name="VAS073_F_Nekilnojamojot433GeriamojoVandens" localSheetId="1">'Forma 4'!$H$212</definedName>
    <definedName name="VAS073_F_Nekilnojamojot433GeriamojoVandens">'Forma 4'!$H$212</definedName>
    <definedName name="VAS073_F_Nekilnojamojot43IsViso" localSheetId="1">'Forma 4'!$E$212</definedName>
    <definedName name="VAS073_F_Nekilnojamojot43IsViso">'Forma 4'!$E$212</definedName>
    <definedName name="VAS073_F_Nekilnojamojot441NuotekuSurinkimas" localSheetId="1">'Forma 4'!$J$212</definedName>
    <definedName name="VAS073_F_Nekilnojamojot441NuotekuSurinkimas">'Forma 4'!$J$212</definedName>
    <definedName name="VAS073_F_Nekilnojamojot442NuotekuValymas" localSheetId="1">'Forma 4'!$K$212</definedName>
    <definedName name="VAS073_F_Nekilnojamojot442NuotekuValymas">'Forma 4'!$K$212</definedName>
    <definedName name="VAS073_F_Nekilnojamojot443NuotekuDumblo" localSheetId="1">'Forma 4'!$L$212</definedName>
    <definedName name="VAS073_F_Nekilnojamojot443NuotekuDumblo">'Forma 4'!$L$212</definedName>
    <definedName name="VAS073_F_Nekilnojamojot44IsViso" localSheetId="1">'Forma 4'!$I$212</definedName>
    <definedName name="VAS073_F_Nekilnojamojot44IsViso">'Forma 4'!$I$212</definedName>
    <definedName name="VAS073_F_Nekilnojamojot45PavirsiniuNuoteku" localSheetId="1">'Forma 4'!$M$212</definedName>
    <definedName name="VAS073_F_Nekilnojamojot45PavirsiniuNuoteku">'Forma 4'!$M$212</definedName>
    <definedName name="VAS073_F_Nekilnojamojot46KitosReguliuojamosios" localSheetId="1">'Forma 4'!$N$212</definedName>
    <definedName name="VAS073_F_Nekilnojamojot46KitosReguliuojamosios">'Forma 4'!$N$212</definedName>
    <definedName name="VAS073_F_Nekilnojamojot47KitosVeiklos" localSheetId="1">'Forma 4'!$Q$212</definedName>
    <definedName name="VAS073_F_Nekilnojamojot47KitosVeiklos">'Forma 4'!$Q$212</definedName>
    <definedName name="VAS073_F_Nekilnojamojot4Apskaitosveikla1" localSheetId="1">'Forma 4'!$O$212</definedName>
    <definedName name="VAS073_F_Nekilnojamojot4Apskaitosveikla1">'Forma 4'!$O$212</definedName>
    <definedName name="VAS073_F_Nekilnojamojot4Kitareguliuoja1" localSheetId="1">'Forma 4'!$P$212</definedName>
    <definedName name="VAS073_F_Nekilnojamojot4Kitareguliuoja1">'Forma 4'!$P$212</definedName>
    <definedName name="VAS073_F_Netiesioginesp11IS" localSheetId="1">'Forma 4'!$D$26</definedName>
    <definedName name="VAS073_F_Netiesioginesp11IS">'Forma 4'!$D$26</definedName>
    <definedName name="VAS073_F_Netiesioginesp131GeriamojoVandens" localSheetId="1">'Forma 4'!$F$26</definedName>
    <definedName name="VAS073_F_Netiesioginesp131GeriamojoVandens">'Forma 4'!$F$26</definedName>
    <definedName name="VAS073_F_Netiesioginesp132GeriamojoVandens" localSheetId="1">'Forma 4'!$G$26</definedName>
    <definedName name="VAS073_F_Netiesioginesp132GeriamojoVandens">'Forma 4'!$G$26</definedName>
    <definedName name="VAS073_F_Netiesioginesp133GeriamojoVandens" localSheetId="1">'Forma 4'!$H$26</definedName>
    <definedName name="VAS073_F_Netiesioginesp133GeriamojoVandens">'Forma 4'!$H$26</definedName>
    <definedName name="VAS073_F_Netiesioginesp13IsViso" localSheetId="1">'Forma 4'!$E$26</definedName>
    <definedName name="VAS073_F_Netiesioginesp13IsViso">'Forma 4'!$E$26</definedName>
    <definedName name="VAS073_F_Netiesioginesp141NuotekuSurinkimas" localSheetId="1">'Forma 4'!$J$26</definedName>
    <definedName name="VAS073_F_Netiesioginesp141NuotekuSurinkimas">'Forma 4'!$J$26</definedName>
    <definedName name="VAS073_F_Netiesioginesp142NuotekuValymas" localSheetId="1">'Forma 4'!$K$26</definedName>
    <definedName name="VAS073_F_Netiesioginesp142NuotekuValymas">'Forma 4'!$K$26</definedName>
    <definedName name="VAS073_F_Netiesioginesp143NuotekuDumblo" localSheetId="1">'Forma 4'!$L$26</definedName>
    <definedName name="VAS073_F_Netiesioginesp143NuotekuDumblo">'Forma 4'!$L$26</definedName>
    <definedName name="VAS073_F_Netiesioginesp14IsViso" localSheetId="1">'Forma 4'!$I$26</definedName>
    <definedName name="VAS073_F_Netiesioginesp14IsViso">'Forma 4'!$I$26</definedName>
    <definedName name="VAS073_F_Netiesioginesp15PavirsiniuNuoteku" localSheetId="1">'Forma 4'!$M$26</definedName>
    <definedName name="VAS073_F_Netiesioginesp15PavirsiniuNuoteku">'Forma 4'!$M$26</definedName>
    <definedName name="VAS073_F_Netiesioginesp16KitosReguliuojamosios" localSheetId="1">'Forma 4'!$N$26</definedName>
    <definedName name="VAS073_F_Netiesioginesp16KitosReguliuojamosios">'Forma 4'!$N$26</definedName>
    <definedName name="VAS073_F_Netiesioginesp17KitosVeiklos" localSheetId="1">'Forma 4'!$Q$26</definedName>
    <definedName name="VAS073_F_Netiesioginesp17KitosVeiklos">'Forma 4'!$Q$26</definedName>
    <definedName name="VAS073_F_Netiesioginesp1Apskaitosveikla1" localSheetId="1">'Forma 4'!$O$26</definedName>
    <definedName name="VAS073_F_Netiesioginesp1Apskaitosveikla1">'Forma 4'!$O$26</definedName>
    <definedName name="VAS073_F_Netiesioginesp1Kitareguliuoja1" localSheetId="1">'Forma 4'!$P$26</definedName>
    <definedName name="VAS073_F_Netiesioginesp1Kitareguliuoja1">'Forma 4'!$P$26</definedName>
    <definedName name="VAS073_F_Netiesioginess11IS" localSheetId="1">'Forma 4'!$D$92</definedName>
    <definedName name="VAS073_F_Netiesioginess11IS">'Forma 4'!$D$92</definedName>
    <definedName name="VAS073_F_Netiesioginess131GeriamojoVandens" localSheetId="1">'Forma 4'!$F$92</definedName>
    <definedName name="VAS073_F_Netiesioginess131GeriamojoVandens">'Forma 4'!$F$92</definedName>
    <definedName name="VAS073_F_Netiesioginess132GeriamojoVandens" localSheetId="1">'Forma 4'!$G$92</definedName>
    <definedName name="VAS073_F_Netiesioginess132GeriamojoVandens">'Forma 4'!$G$92</definedName>
    <definedName name="VAS073_F_Netiesioginess133GeriamojoVandens" localSheetId="1">'Forma 4'!$H$92</definedName>
    <definedName name="VAS073_F_Netiesioginess133GeriamojoVandens">'Forma 4'!$H$92</definedName>
    <definedName name="VAS073_F_Netiesioginess13IsViso" localSheetId="1">'Forma 4'!$E$92</definedName>
    <definedName name="VAS073_F_Netiesioginess13IsViso">'Forma 4'!$E$92</definedName>
    <definedName name="VAS073_F_Netiesioginess141NuotekuSurinkimas" localSheetId="1">'Forma 4'!$J$92</definedName>
    <definedName name="VAS073_F_Netiesioginess141NuotekuSurinkimas">'Forma 4'!$J$92</definedName>
    <definedName name="VAS073_F_Netiesioginess142NuotekuValymas" localSheetId="1">'Forma 4'!$K$92</definedName>
    <definedName name="VAS073_F_Netiesioginess142NuotekuValymas">'Forma 4'!$K$92</definedName>
    <definedName name="VAS073_F_Netiesioginess143NuotekuDumblo" localSheetId="1">'Forma 4'!$L$92</definedName>
    <definedName name="VAS073_F_Netiesioginess143NuotekuDumblo">'Forma 4'!$L$92</definedName>
    <definedName name="VAS073_F_Netiesioginess14IsViso" localSheetId="1">'Forma 4'!$I$92</definedName>
    <definedName name="VAS073_F_Netiesioginess14IsViso">'Forma 4'!$I$92</definedName>
    <definedName name="VAS073_F_Netiesioginess15PavirsiniuNuoteku" localSheetId="1">'Forma 4'!$M$92</definedName>
    <definedName name="VAS073_F_Netiesioginess15PavirsiniuNuoteku">'Forma 4'!$M$92</definedName>
    <definedName name="VAS073_F_Netiesioginess16KitosReguliuojamosios" localSheetId="1">'Forma 4'!$N$92</definedName>
    <definedName name="VAS073_F_Netiesioginess16KitosReguliuojamosios">'Forma 4'!$N$92</definedName>
    <definedName name="VAS073_F_Netiesioginess17KitosVeiklos" localSheetId="1">'Forma 4'!$Q$92</definedName>
    <definedName name="VAS073_F_Netiesioginess17KitosVeiklos">'Forma 4'!$Q$92</definedName>
    <definedName name="VAS073_F_Netiesioginess1Apskaitosveikla1" localSheetId="1">'Forma 4'!$O$92</definedName>
    <definedName name="VAS073_F_Netiesioginess1Apskaitosveikla1">'Forma 4'!$O$92</definedName>
    <definedName name="VAS073_F_Netiesioginess1Kitareguliuoja1" localSheetId="1">'Forma 4'!$P$92</definedName>
    <definedName name="VAS073_F_Netiesioginess1Kitareguliuoja1">'Forma 4'!$P$92</definedName>
    <definedName name="VAS073_F_Nuotekutvarkym51IS" localSheetId="1">'Forma 4'!$D$12</definedName>
    <definedName name="VAS073_F_Nuotekutvarkym51IS">'Forma 4'!$D$12</definedName>
    <definedName name="VAS073_F_Nuotekutvarkym531GeriamojoVandens" localSheetId="1">'Forma 4'!$F$12</definedName>
    <definedName name="VAS073_F_Nuotekutvarkym531GeriamojoVandens">'Forma 4'!$F$12</definedName>
    <definedName name="VAS073_F_Nuotekutvarkym532GeriamojoVandens" localSheetId="1">'Forma 4'!$G$12</definedName>
    <definedName name="VAS073_F_Nuotekutvarkym532GeriamojoVandens">'Forma 4'!$G$12</definedName>
    <definedName name="VAS073_F_Nuotekutvarkym533GeriamojoVandens" localSheetId="1">'Forma 4'!$H$12</definedName>
    <definedName name="VAS073_F_Nuotekutvarkym533GeriamojoVandens">'Forma 4'!$H$12</definedName>
    <definedName name="VAS073_F_Nuotekutvarkym53IsViso" localSheetId="1">'Forma 4'!$E$12</definedName>
    <definedName name="VAS073_F_Nuotekutvarkym53IsViso">'Forma 4'!$E$12</definedName>
    <definedName name="VAS073_F_Nuotekutvarkym541NuotekuSurinkimas" localSheetId="1">'Forma 4'!$J$12</definedName>
    <definedName name="VAS073_F_Nuotekutvarkym541NuotekuSurinkimas">'Forma 4'!$J$12</definedName>
    <definedName name="VAS073_F_Nuotekutvarkym542NuotekuValymas" localSheetId="1">'Forma 4'!$K$12</definedName>
    <definedName name="VAS073_F_Nuotekutvarkym542NuotekuValymas">'Forma 4'!$K$12</definedName>
    <definedName name="VAS073_F_Nuotekutvarkym543NuotekuDumblo" localSheetId="1">'Forma 4'!$L$12</definedName>
    <definedName name="VAS073_F_Nuotekutvarkym543NuotekuDumblo">'Forma 4'!$L$12</definedName>
    <definedName name="VAS073_F_Nuotekutvarkym54IsViso" localSheetId="1">'Forma 4'!$I$12</definedName>
    <definedName name="VAS073_F_Nuotekutvarkym54IsViso">'Forma 4'!$I$12</definedName>
    <definedName name="VAS073_F_Nuotekutvarkym55PavirsiniuNuoteku" localSheetId="1">'Forma 4'!$M$12</definedName>
    <definedName name="VAS073_F_Nuotekutvarkym55PavirsiniuNuoteku">'Forma 4'!$M$12</definedName>
    <definedName name="VAS073_F_Nuotekutvarkym56KitosReguliuojamosios" localSheetId="1">'Forma 4'!$N$12</definedName>
    <definedName name="VAS073_F_Nuotekutvarkym56KitosReguliuojamosios">'Forma 4'!$N$12</definedName>
    <definedName name="VAS073_F_Nuotekutvarkym57KitosVeiklos" localSheetId="1">'Forma 4'!$Q$12</definedName>
    <definedName name="VAS073_F_Nuotekutvarkym57KitosVeiklos">'Forma 4'!$Q$12</definedName>
    <definedName name="VAS073_F_Nuotekutvarkym5Apskaitosveikla1" localSheetId="1">'Forma 4'!$O$12</definedName>
    <definedName name="VAS073_F_Nuotekutvarkym5Apskaitosveikla1">'Forma 4'!$O$12</definedName>
    <definedName name="VAS073_F_Nuotekutvarkym5Kitareguliuoja1" localSheetId="1">'Forma 4'!$P$12</definedName>
    <definedName name="VAS073_F_Nuotekutvarkym5Kitareguliuoja1">'Forma 4'!$P$12</definedName>
    <definedName name="VAS073_F_Nuotekutvarkym61IS" localSheetId="1">'Forma 4'!$D$31</definedName>
    <definedName name="VAS073_F_Nuotekutvarkym61IS">'Forma 4'!$D$31</definedName>
    <definedName name="VAS073_F_Nuotekutvarkym631GeriamojoVandens" localSheetId="1">'Forma 4'!$F$31</definedName>
    <definedName name="VAS073_F_Nuotekutvarkym631GeriamojoVandens">'Forma 4'!$F$31</definedName>
    <definedName name="VAS073_F_Nuotekutvarkym632GeriamojoVandens" localSheetId="1">'Forma 4'!$G$31</definedName>
    <definedName name="VAS073_F_Nuotekutvarkym632GeriamojoVandens">'Forma 4'!$G$31</definedName>
    <definedName name="VAS073_F_Nuotekutvarkym633GeriamojoVandens" localSheetId="1">'Forma 4'!$H$31</definedName>
    <definedName name="VAS073_F_Nuotekutvarkym633GeriamojoVandens">'Forma 4'!$H$31</definedName>
    <definedName name="VAS073_F_Nuotekutvarkym63IsViso" localSheetId="1">'Forma 4'!$E$31</definedName>
    <definedName name="VAS073_F_Nuotekutvarkym63IsViso">'Forma 4'!$E$31</definedName>
    <definedName name="VAS073_F_Nuotekutvarkym641NuotekuSurinkimas" localSheetId="1">'Forma 4'!$J$31</definedName>
    <definedName name="VAS073_F_Nuotekutvarkym641NuotekuSurinkimas">'Forma 4'!$J$31</definedName>
    <definedName name="VAS073_F_Nuotekutvarkym642NuotekuValymas" localSheetId="1">'Forma 4'!$K$31</definedName>
    <definedName name="VAS073_F_Nuotekutvarkym642NuotekuValymas">'Forma 4'!$K$31</definedName>
    <definedName name="VAS073_F_Nuotekutvarkym643NuotekuDumblo" localSheetId="1">'Forma 4'!$L$31</definedName>
    <definedName name="VAS073_F_Nuotekutvarkym643NuotekuDumblo">'Forma 4'!$L$31</definedName>
    <definedName name="VAS073_F_Nuotekutvarkym64IsViso" localSheetId="1">'Forma 4'!$I$31</definedName>
    <definedName name="VAS073_F_Nuotekutvarkym64IsViso">'Forma 4'!$I$31</definedName>
    <definedName name="VAS073_F_Nuotekutvarkym65PavirsiniuNuoteku" localSheetId="1">'Forma 4'!$M$31</definedName>
    <definedName name="VAS073_F_Nuotekutvarkym65PavirsiniuNuoteku">'Forma 4'!$M$31</definedName>
    <definedName name="VAS073_F_Nuotekutvarkym66KitosReguliuojamosios" localSheetId="1">'Forma 4'!$N$31</definedName>
    <definedName name="VAS073_F_Nuotekutvarkym66KitosReguliuojamosios">'Forma 4'!$N$31</definedName>
    <definedName name="VAS073_F_Nuotekutvarkym67KitosVeiklos" localSheetId="1">'Forma 4'!$Q$31</definedName>
    <definedName name="VAS073_F_Nuotekutvarkym67KitosVeiklos">'Forma 4'!$Q$31</definedName>
    <definedName name="VAS073_F_Nuotekutvarkym6Apskaitosveikla1" localSheetId="1">'Forma 4'!$O$31</definedName>
    <definedName name="VAS073_F_Nuotekutvarkym6Apskaitosveikla1">'Forma 4'!$O$31</definedName>
    <definedName name="VAS073_F_Nuotekutvarkym6Kitareguliuoja1" localSheetId="1">'Forma 4'!$P$31</definedName>
    <definedName name="VAS073_F_Nuotekutvarkym6Kitareguliuoja1">'Forma 4'!$P$31</definedName>
    <definedName name="VAS073_F_Nuotekutvarkym71IS" localSheetId="1">'Forma 4'!$D$32</definedName>
    <definedName name="VAS073_F_Nuotekutvarkym71IS">'Forma 4'!$D$32</definedName>
    <definedName name="VAS073_F_Nuotekutvarkym731GeriamojoVandens" localSheetId="1">'Forma 4'!$F$32</definedName>
    <definedName name="VAS073_F_Nuotekutvarkym731GeriamojoVandens">'Forma 4'!$F$32</definedName>
    <definedName name="VAS073_F_Nuotekutvarkym732GeriamojoVandens" localSheetId="1">'Forma 4'!$G$32</definedName>
    <definedName name="VAS073_F_Nuotekutvarkym732GeriamojoVandens">'Forma 4'!$G$32</definedName>
    <definedName name="VAS073_F_Nuotekutvarkym733GeriamojoVandens" localSheetId="1">'Forma 4'!$H$32</definedName>
    <definedName name="VAS073_F_Nuotekutvarkym733GeriamojoVandens">'Forma 4'!$H$32</definedName>
    <definedName name="VAS073_F_Nuotekutvarkym73IsViso" localSheetId="1">'Forma 4'!$E$32</definedName>
    <definedName name="VAS073_F_Nuotekutvarkym73IsViso">'Forma 4'!$E$32</definedName>
    <definedName name="VAS073_F_Nuotekutvarkym741NuotekuSurinkimas" localSheetId="1">'Forma 4'!$J$32</definedName>
    <definedName name="VAS073_F_Nuotekutvarkym741NuotekuSurinkimas">'Forma 4'!$J$32</definedName>
    <definedName name="VAS073_F_Nuotekutvarkym742NuotekuValymas" localSheetId="1">'Forma 4'!$K$32</definedName>
    <definedName name="VAS073_F_Nuotekutvarkym742NuotekuValymas">'Forma 4'!$K$32</definedName>
    <definedName name="VAS073_F_Nuotekutvarkym743NuotekuDumblo" localSheetId="1">'Forma 4'!$L$32</definedName>
    <definedName name="VAS073_F_Nuotekutvarkym743NuotekuDumblo">'Forma 4'!$L$32</definedName>
    <definedName name="VAS073_F_Nuotekutvarkym74IsViso" localSheetId="1">'Forma 4'!$I$32</definedName>
    <definedName name="VAS073_F_Nuotekutvarkym74IsViso">'Forma 4'!$I$32</definedName>
    <definedName name="VAS073_F_Nuotekutvarkym75PavirsiniuNuoteku" localSheetId="1">'Forma 4'!$M$32</definedName>
    <definedName name="VAS073_F_Nuotekutvarkym75PavirsiniuNuoteku">'Forma 4'!$M$32</definedName>
    <definedName name="VAS073_F_Nuotekutvarkym76KitosReguliuojamosios" localSheetId="1">'Forma 4'!$N$32</definedName>
    <definedName name="VAS073_F_Nuotekutvarkym76KitosReguliuojamosios">'Forma 4'!$N$32</definedName>
    <definedName name="VAS073_F_Nuotekutvarkym77KitosVeiklos" localSheetId="1">'Forma 4'!$Q$32</definedName>
    <definedName name="VAS073_F_Nuotekutvarkym77KitosVeiklos">'Forma 4'!$Q$32</definedName>
    <definedName name="VAS073_F_Nuotekutvarkym7Apskaitosveikla1" localSheetId="1">'Forma 4'!$O$32</definedName>
    <definedName name="VAS073_F_Nuotekutvarkym7Apskaitosveikla1">'Forma 4'!$O$32</definedName>
    <definedName name="VAS073_F_Nuotekutvarkym7Kitareguliuoja1" localSheetId="1">'Forma 4'!$P$32</definedName>
    <definedName name="VAS073_F_Nuotekutvarkym7Kitareguliuoja1">'Forma 4'!$P$32</definedName>
    <definedName name="VAS073_F_Nusidevejimoam101IS" localSheetId="1">'Forma 4'!$D$204</definedName>
    <definedName name="VAS073_F_Nusidevejimoam101IS">'Forma 4'!$D$204</definedName>
    <definedName name="VAS073_F_Nusidevejimoam1031GeriamojoVandens" localSheetId="1">'Forma 4'!$F$204</definedName>
    <definedName name="VAS073_F_Nusidevejimoam1031GeriamojoVandens">'Forma 4'!$F$204</definedName>
    <definedName name="VAS073_F_Nusidevejimoam1032GeriamojoVandens" localSheetId="1">'Forma 4'!$G$204</definedName>
    <definedName name="VAS073_F_Nusidevejimoam1032GeriamojoVandens">'Forma 4'!$G$204</definedName>
    <definedName name="VAS073_F_Nusidevejimoam1033GeriamojoVandens" localSheetId="1">'Forma 4'!$H$204</definedName>
    <definedName name="VAS073_F_Nusidevejimoam1033GeriamojoVandens">'Forma 4'!$H$204</definedName>
    <definedName name="VAS073_F_Nusidevejimoam103IsViso" localSheetId="1">'Forma 4'!$E$204</definedName>
    <definedName name="VAS073_F_Nusidevejimoam103IsViso">'Forma 4'!$E$204</definedName>
    <definedName name="VAS073_F_Nusidevejimoam1041NuotekuSurinkimas" localSheetId="1">'Forma 4'!$J$204</definedName>
    <definedName name="VAS073_F_Nusidevejimoam1041NuotekuSurinkimas">'Forma 4'!$J$204</definedName>
    <definedName name="VAS073_F_Nusidevejimoam1042NuotekuValymas" localSheetId="1">'Forma 4'!$K$204</definedName>
    <definedName name="VAS073_F_Nusidevejimoam1042NuotekuValymas">'Forma 4'!$K$204</definedName>
    <definedName name="VAS073_F_Nusidevejimoam1043NuotekuDumblo" localSheetId="1">'Forma 4'!$L$204</definedName>
    <definedName name="VAS073_F_Nusidevejimoam1043NuotekuDumblo">'Forma 4'!$L$204</definedName>
    <definedName name="VAS073_F_Nusidevejimoam104IsViso" localSheetId="1">'Forma 4'!$I$204</definedName>
    <definedName name="VAS073_F_Nusidevejimoam104IsViso">'Forma 4'!$I$204</definedName>
    <definedName name="VAS073_F_Nusidevejimoam105PavirsiniuNuoteku" localSheetId="1">'Forma 4'!$M$204</definedName>
    <definedName name="VAS073_F_Nusidevejimoam105PavirsiniuNuoteku">'Forma 4'!$M$204</definedName>
    <definedName name="VAS073_F_Nusidevejimoam106KitosReguliuojamosios" localSheetId="1">'Forma 4'!$N$204</definedName>
    <definedName name="VAS073_F_Nusidevejimoam106KitosReguliuojamosios">'Forma 4'!$N$204</definedName>
    <definedName name="VAS073_F_Nusidevejimoam107KitosVeiklos" localSheetId="1">'Forma 4'!$Q$204</definedName>
    <definedName name="VAS073_F_Nusidevejimoam107KitosVeiklos">'Forma 4'!$Q$204</definedName>
    <definedName name="VAS073_F_Nusidevejimoam10Apskaitosveikla1" localSheetId="1">'Forma 4'!$O$204</definedName>
    <definedName name="VAS073_F_Nusidevejimoam10Apskaitosveikla1">'Forma 4'!$O$204</definedName>
    <definedName name="VAS073_F_Nusidevejimoam10Kitareguliuoja1" localSheetId="1">'Forma 4'!$P$204</definedName>
    <definedName name="VAS073_F_Nusidevejimoam10Kitareguliuoja1">'Forma 4'!$P$204</definedName>
    <definedName name="VAS073_F_Nusidevejimoam71IS" localSheetId="1">'Forma 4'!$D$51</definedName>
    <definedName name="VAS073_F_Nusidevejimoam71IS">'Forma 4'!$D$51</definedName>
    <definedName name="VAS073_F_Nusidevejimoam731GeriamojoVandens" localSheetId="1">'Forma 4'!$F$51</definedName>
    <definedName name="VAS073_F_Nusidevejimoam731GeriamojoVandens">'Forma 4'!$F$51</definedName>
    <definedName name="VAS073_F_Nusidevejimoam732GeriamojoVandens" localSheetId="1">'Forma 4'!$G$51</definedName>
    <definedName name="VAS073_F_Nusidevejimoam732GeriamojoVandens">'Forma 4'!$G$51</definedName>
    <definedName name="VAS073_F_Nusidevejimoam733GeriamojoVandens" localSheetId="1">'Forma 4'!$H$51</definedName>
    <definedName name="VAS073_F_Nusidevejimoam733GeriamojoVandens">'Forma 4'!$H$51</definedName>
    <definedName name="VAS073_F_Nusidevejimoam73IsViso" localSheetId="1">'Forma 4'!$E$51</definedName>
    <definedName name="VAS073_F_Nusidevejimoam73IsViso">'Forma 4'!$E$51</definedName>
    <definedName name="VAS073_F_Nusidevejimoam741NuotekuSurinkimas" localSheetId="1">'Forma 4'!$J$51</definedName>
    <definedName name="VAS073_F_Nusidevejimoam741NuotekuSurinkimas">'Forma 4'!$J$51</definedName>
    <definedName name="VAS073_F_Nusidevejimoam742NuotekuValymas" localSheetId="1">'Forma 4'!$K$51</definedName>
    <definedName name="VAS073_F_Nusidevejimoam742NuotekuValymas">'Forma 4'!$K$51</definedName>
    <definedName name="VAS073_F_Nusidevejimoam743NuotekuDumblo" localSheetId="1">'Forma 4'!$L$51</definedName>
    <definedName name="VAS073_F_Nusidevejimoam743NuotekuDumblo">'Forma 4'!$L$51</definedName>
    <definedName name="VAS073_F_Nusidevejimoam74IsViso" localSheetId="1">'Forma 4'!$I$51</definedName>
    <definedName name="VAS073_F_Nusidevejimoam74IsViso">'Forma 4'!$I$51</definedName>
    <definedName name="VAS073_F_Nusidevejimoam75PavirsiniuNuoteku" localSheetId="1">'Forma 4'!$M$51</definedName>
    <definedName name="VAS073_F_Nusidevejimoam75PavirsiniuNuoteku">'Forma 4'!$M$51</definedName>
    <definedName name="VAS073_F_Nusidevejimoam76KitosReguliuojamosios" localSheetId="1">'Forma 4'!$N$51</definedName>
    <definedName name="VAS073_F_Nusidevejimoam76KitosReguliuojamosios">'Forma 4'!$N$51</definedName>
    <definedName name="VAS073_F_Nusidevejimoam77KitosVeiklos" localSheetId="1">'Forma 4'!$Q$51</definedName>
    <definedName name="VAS073_F_Nusidevejimoam77KitosVeiklos">'Forma 4'!$Q$51</definedName>
    <definedName name="VAS073_F_Nusidevejimoam7Apskaitosveikla1" localSheetId="1">'Forma 4'!$O$51</definedName>
    <definedName name="VAS073_F_Nusidevejimoam7Apskaitosveikla1">'Forma 4'!$O$51</definedName>
    <definedName name="VAS073_F_Nusidevejimoam7Kitareguliuoja1" localSheetId="1">'Forma 4'!$P$51</definedName>
    <definedName name="VAS073_F_Nusidevejimoam7Kitareguliuoja1">'Forma 4'!$P$51</definedName>
    <definedName name="VAS073_F_Nusidevejimoam81IS" localSheetId="1">'Forma 4'!$D$107</definedName>
    <definedName name="VAS073_F_Nusidevejimoam81IS">'Forma 4'!$D$107</definedName>
    <definedName name="VAS073_F_Nusidevejimoam831GeriamojoVandens" localSheetId="1">'Forma 4'!$F$107</definedName>
    <definedName name="VAS073_F_Nusidevejimoam831GeriamojoVandens">'Forma 4'!$F$107</definedName>
    <definedName name="VAS073_F_Nusidevejimoam832GeriamojoVandens" localSheetId="1">'Forma 4'!$G$107</definedName>
    <definedName name="VAS073_F_Nusidevejimoam832GeriamojoVandens">'Forma 4'!$G$107</definedName>
    <definedName name="VAS073_F_Nusidevejimoam833GeriamojoVandens" localSheetId="1">'Forma 4'!$H$107</definedName>
    <definedName name="VAS073_F_Nusidevejimoam833GeriamojoVandens">'Forma 4'!$H$107</definedName>
    <definedName name="VAS073_F_Nusidevejimoam83IsViso" localSheetId="1">'Forma 4'!$E$107</definedName>
    <definedName name="VAS073_F_Nusidevejimoam83IsViso">'Forma 4'!$E$107</definedName>
    <definedName name="VAS073_F_Nusidevejimoam841NuotekuSurinkimas" localSheetId="1">'Forma 4'!$J$107</definedName>
    <definedName name="VAS073_F_Nusidevejimoam841NuotekuSurinkimas">'Forma 4'!$J$107</definedName>
    <definedName name="VAS073_F_Nusidevejimoam842NuotekuValymas" localSheetId="1">'Forma 4'!$K$107</definedName>
    <definedName name="VAS073_F_Nusidevejimoam842NuotekuValymas">'Forma 4'!$K$107</definedName>
    <definedName name="VAS073_F_Nusidevejimoam843NuotekuDumblo" localSheetId="1">'Forma 4'!$L$107</definedName>
    <definedName name="VAS073_F_Nusidevejimoam843NuotekuDumblo">'Forma 4'!$L$107</definedName>
    <definedName name="VAS073_F_Nusidevejimoam84IsViso" localSheetId="1">'Forma 4'!$I$107</definedName>
    <definedName name="VAS073_F_Nusidevejimoam84IsViso">'Forma 4'!$I$107</definedName>
    <definedName name="VAS073_F_Nusidevejimoam85PavirsiniuNuoteku" localSheetId="1">'Forma 4'!$M$107</definedName>
    <definedName name="VAS073_F_Nusidevejimoam85PavirsiniuNuoteku">'Forma 4'!$M$107</definedName>
    <definedName name="VAS073_F_Nusidevejimoam86KitosReguliuojamosios" localSheetId="1">'Forma 4'!$N$107</definedName>
    <definedName name="VAS073_F_Nusidevejimoam86KitosReguliuojamosios">'Forma 4'!$N$107</definedName>
    <definedName name="VAS073_F_Nusidevejimoam87KitosVeiklos" localSheetId="1">'Forma 4'!$Q$107</definedName>
    <definedName name="VAS073_F_Nusidevejimoam87KitosVeiklos">'Forma 4'!$Q$107</definedName>
    <definedName name="VAS073_F_Nusidevejimoam8Apskaitosveikla1" localSheetId="1">'Forma 4'!$O$107</definedName>
    <definedName name="VAS073_F_Nusidevejimoam8Apskaitosveikla1">'Forma 4'!$O$107</definedName>
    <definedName name="VAS073_F_Nusidevejimoam8Kitareguliuoja1" localSheetId="1">'Forma 4'!$P$107</definedName>
    <definedName name="VAS073_F_Nusidevejimoam8Kitareguliuoja1">'Forma 4'!$P$107</definedName>
    <definedName name="VAS073_F_Nusidevejimoam91IS" localSheetId="1">'Forma 4'!$D$159</definedName>
    <definedName name="VAS073_F_Nusidevejimoam91IS">'Forma 4'!$D$159</definedName>
    <definedName name="VAS073_F_Nusidevejimoam931GeriamojoVandens" localSheetId="1">'Forma 4'!$F$159</definedName>
    <definedName name="VAS073_F_Nusidevejimoam931GeriamojoVandens">'Forma 4'!$F$159</definedName>
    <definedName name="VAS073_F_Nusidevejimoam932GeriamojoVandens" localSheetId="1">'Forma 4'!$G$159</definedName>
    <definedName name="VAS073_F_Nusidevejimoam932GeriamojoVandens">'Forma 4'!$G$159</definedName>
    <definedName name="VAS073_F_Nusidevejimoam933GeriamojoVandens" localSheetId="1">'Forma 4'!$H$159</definedName>
    <definedName name="VAS073_F_Nusidevejimoam933GeriamojoVandens">'Forma 4'!$H$159</definedName>
    <definedName name="VAS073_F_Nusidevejimoam93IsViso" localSheetId="1">'Forma 4'!$E$159</definedName>
    <definedName name="VAS073_F_Nusidevejimoam93IsViso">'Forma 4'!$E$159</definedName>
    <definedName name="VAS073_F_Nusidevejimoam941NuotekuSurinkimas" localSheetId="1">'Forma 4'!$J$159</definedName>
    <definedName name="VAS073_F_Nusidevejimoam941NuotekuSurinkimas">'Forma 4'!$J$159</definedName>
    <definedName name="VAS073_F_Nusidevejimoam942NuotekuValymas" localSheetId="1">'Forma 4'!$K$159</definedName>
    <definedName name="VAS073_F_Nusidevejimoam942NuotekuValymas">'Forma 4'!$K$159</definedName>
    <definedName name="VAS073_F_Nusidevejimoam943NuotekuDumblo" localSheetId="1">'Forma 4'!$L$159</definedName>
    <definedName name="VAS073_F_Nusidevejimoam943NuotekuDumblo">'Forma 4'!$L$159</definedName>
    <definedName name="VAS073_F_Nusidevejimoam94IsViso" localSheetId="1">'Forma 4'!$I$159</definedName>
    <definedName name="VAS073_F_Nusidevejimoam94IsViso">'Forma 4'!$I$159</definedName>
    <definedName name="VAS073_F_Nusidevejimoam95PavirsiniuNuoteku" localSheetId="1">'Forma 4'!$M$159</definedName>
    <definedName name="VAS073_F_Nusidevejimoam95PavirsiniuNuoteku">'Forma 4'!$M$159</definedName>
    <definedName name="VAS073_F_Nusidevejimoam96KitosReguliuojamosios" localSheetId="1">'Forma 4'!$N$159</definedName>
    <definedName name="VAS073_F_Nusidevejimoam96KitosReguliuojamosios">'Forma 4'!$N$159</definedName>
    <definedName name="VAS073_F_Nusidevejimoam97KitosVeiklos" localSheetId="1">'Forma 4'!$Q$159</definedName>
    <definedName name="VAS073_F_Nusidevejimoam97KitosVeiklos">'Forma 4'!$Q$159</definedName>
    <definedName name="VAS073_F_Nusidevejimoam9Apskaitosveikla1" localSheetId="1">'Forma 4'!$O$159</definedName>
    <definedName name="VAS073_F_Nusidevejimoam9Apskaitosveikla1">'Forma 4'!$O$159</definedName>
    <definedName name="VAS073_F_Nusidevejimoam9Kitareguliuoja1" localSheetId="1">'Forma 4'!$P$159</definedName>
    <definedName name="VAS073_F_Nusidevejimoam9Kitareguliuoja1">'Forma 4'!$P$159</definedName>
    <definedName name="VAS073_F_Opexbeapskaito11IS" localSheetId="1">'Forma 4'!$D$248</definedName>
    <definedName name="VAS073_F_Opexbeapskaito11IS">'Forma 4'!$D$248</definedName>
    <definedName name="VAS073_F_Opexsuapskaito11IS" localSheetId="1">'Forma 4'!$D$247</definedName>
    <definedName name="VAS073_F_Opexsuapskaito11IS">'Forma 4'!$D$247</definedName>
    <definedName name="VAS073_F_Orginventoriau11IS" localSheetId="1">'Forma 4'!$D$75</definedName>
    <definedName name="VAS073_F_Orginventoriau11IS">'Forma 4'!$D$75</definedName>
    <definedName name="VAS073_F_Orginventoriau131GeriamojoVandens" localSheetId="1">'Forma 4'!$F$75</definedName>
    <definedName name="VAS073_F_Orginventoriau131GeriamojoVandens">'Forma 4'!$F$75</definedName>
    <definedName name="VAS073_F_Orginventoriau132GeriamojoVandens" localSheetId="1">'Forma 4'!$G$75</definedName>
    <definedName name="VAS073_F_Orginventoriau132GeriamojoVandens">'Forma 4'!$G$75</definedName>
    <definedName name="VAS073_F_Orginventoriau133GeriamojoVandens" localSheetId="1">'Forma 4'!$H$75</definedName>
    <definedName name="VAS073_F_Orginventoriau133GeriamojoVandens">'Forma 4'!$H$75</definedName>
    <definedName name="VAS073_F_Orginventoriau13IsViso" localSheetId="1">'Forma 4'!$E$75</definedName>
    <definedName name="VAS073_F_Orginventoriau13IsViso">'Forma 4'!$E$75</definedName>
    <definedName name="VAS073_F_Orginventoriau141NuotekuSurinkimas" localSheetId="1">'Forma 4'!$J$75</definedName>
    <definedName name="VAS073_F_Orginventoriau141NuotekuSurinkimas">'Forma 4'!$J$75</definedName>
    <definedName name="VAS073_F_Orginventoriau142NuotekuValymas" localSheetId="1">'Forma 4'!$K$75</definedName>
    <definedName name="VAS073_F_Orginventoriau142NuotekuValymas">'Forma 4'!$K$75</definedName>
    <definedName name="VAS073_F_Orginventoriau143NuotekuDumblo" localSheetId="1">'Forma 4'!$L$75</definedName>
    <definedName name="VAS073_F_Orginventoriau143NuotekuDumblo">'Forma 4'!$L$75</definedName>
    <definedName name="VAS073_F_Orginventoriau14IsViso" localSheetId="1">'Forma 4'!$I$75</definedName>
    <definedName name="VAS073_F_Orginventoriau14IsViso">'Forma 4'!$I$75</definedName>
    <definedName name="VAS073_F_Orginventoriau15PavirsiniuNuoteku" localSheetId="1">'Forma 4'!$M$75</definedName>
    <definedName name="VAS073_F_Orginventoriau15PavirsiniuNuoteku">'Forma 4'!$M$75</definedName>
    <definedName name="VAS073_F_Orginventoriau16KitosReguliuojamosios" localSheetId="1">'Forma 4'!$N$75</definedName>
    <definedName name="VAS073_F_Orginventoriau16KitosReguliuojamosios">'Forma 4'!$N$75</definedName>
    <definedName name="VAS073_F_Orginventoriau17KitosVeiklos" localSheetId="1">'Forma 4'!$Q$75</definedName>
    <definedName name="VAS073_F_Orginventoriau17KitosVeiklos">'Forma 4'!$Q$75</definedName>
    <definedName name="VAS073_F_Orginventoriau1Apskaitosveikla1" localSheetId="1">'Forma 4'!$O$75</definedName>
    <definedName name="VAS073_F_Orginventoriau1Apskaitosveikla1">'Forma 4'!$O$75</definedName>
    <definedName name="VAS073_F_Orginventoriau1Kitareguliuoja1" localSheetId="1">'Forma 4'!$P$75</definedName>
    <definedName name="VAS073_F_Orginventoriau1Kitareguliuoja1">'Forma 4'!$P$75</definedName>
    <definedName name="VAS073_F_Orginventoriau21IS" localSheetId="1">'Forma 4'!$D$128</definedName>
    <definedName name="VAS073_F_Orginventoriau21IS">'Forma 4'!$D$128</definedName>
    <definedName name="VAS073_F_Orginventoriau231GeriamojoVandens" localSheetId="1">'Forma 4'!$F$128</definedName>
    <definedName name="VAS073_F_Orginventoriau231GeriamojoVandens">'Forma 4'!$F$128</definedName>
    <definedName name="VAS073_F_Orginventoriau232GeriamojoVandens" localSheetId="1">'Forma 4'!$G$128</definedName>
    <definedName name="VAS073_F_Orginventoriau232GeriamojoVandens">'Forma 4'!$G$128</definedName>
    <definedName name="VAS073_F_Orginventoriau233GeriamojoVandens" localSheetId="1">'Forma 4'!$H$128</definedName>
    <definedName name="VAS073_F_Orginventoriau233GeriamojoVandens">'Forma 4'!$H$128</definedName>
    <definedName name="VAS073_F_Orginventoriau23IsViso" localSheetId="1">'Forma 4'!$E$128</definedName>
    <definedName name="VAS073_F_Orginventoriau23IsViso">'Forma 4'!$E$128</definedName>
    <definedName name="VAS073_F_Orginventoriau241NuotekuSurinkimas" localSheetId="1">'Forma 4'!$J$128</definedName>
    <definedName name="VAS073_F_Orginventoriau241NuotekuSurinkimas">'Forma 4'!$J$128</definedName>
    <definedName name="VAS073_F_Orginventoriau242NuotekuValymas" localSheetId="1">'Forma 4'!$K$128</definedName>
    <definedName name="VAS073_F_Orginventoriau242NuotekuValymas">'Forma 4'!$K$128</definedName>
    <definedName name="VAS073_F_Orginventoriau243NuotekuDumblo" localSheetId="1">'Forma 4'!$L$128</definedName>
    <definedName name="VAS073_F_Orginventoriau243NuotekuDumblo">'Forma 4'!$L$128</definedName>
    <definedName name="VAS073_F_Orginventoriau24IsViso" localSheetId="1">'Forma 4'!$I$128</definedName>
    <definedName name="VAS073_F_Orginventoriau24IsViso">'Forma 4'!$I$128</definedName>
    <definedName name="VAS073_F_Orginventoriau25PavirsiniuNuoteku" localSheetId="1">'Forma 4'!$M$128</definedName>
    <definedName name="VAS073_F_Orginventoriau25PavirsiniuNuoteku">'Forma 4'!$M$128</definedName>
    <definedName name="VAS073_F_Orginventoriau26KitosReguliuojamosios" localSheetId="1">'Forma 4'!$N$128</definedName>
    <definedName name="VAS073_F_Orginventoriau26KitosReguliuojamosios">'Forma 4'!$N$128</definedName>
    <definedName name="VAS073_F_Orginventoriau27KitosVeiklos" localSheetId="1">'Forma 4'!$Q$128</definedName>
    <definedName name="VAS073_F_Orginventoriau27KitosVeiklos">'Forma 4'!$Q$128</definedName>
    <definedName name="VAS073_F_Orginventoriau2Apskaitosveikla1" localSheetId="1">'Forma 4'!$O$128</definedName>
    <definedName name="VAS073_F_Orginventoriau2Apskaitosveikla1">'Forma 4'!$O$128</definedName>
    <definedName name="VAS073_F_Orginventoriau2Kitareguliuoja1" localSheetId="1">'Forma 4'!$P$128</definedName>
    <definedName name="VAS073_F_Orginventoriau2Kitareguliuoja1">'Forma 4'!$P$128</definedName>
    <definedName name="VAS073_F_Orginventoriau31IS" localSheetId="1">'Forma 4'!$D$180</definedName>
    <definedName name="VAS073_F_Orginventoriau31IS">'Forma 4'!$D$180</definedName>
    <definedName name="VAS073_F_Orginventoriau331GeriamojoVandens" localSheetId="1">'Forma 4'!$F$180</definedName>
    <definedName name="VAS073_F_Orginventoriau331GeriamojoVandens">'Forma 4'!$F$180</definedName>
    <definedName name="VAS073_F_Orginventoriau332GeriamojoVandens" localSheetId="1">'Forma 4'!$G$180</definedName>
    <definedName name="VAS073_F_Orginventoriau332GeriamojoVandens">'Forma 4'!$G$180</definedName>
    <definedName name="VAS073_F_Orginventoriau333GeriamojoVandens" localSheetId="1">'Forma 4'!$H$180</definedName>
    <definedName name="VAS073_F_Orginventoriau333GeriamojoVandens">'Forma 4'!$H$180</definedName>
    <definedName name="VAS073_F_Orginventoriau33IsViso" localSheetId="1">'Forma 4'!$E$180</definedName>
    <definedName name="VAS073_F_Orginventoriau33IsViso">'Forma 4'!$E$180</definedName>
    <definedName name="VAS073_F_Orginventoriau341NuotekuSurinkimas" localSheetId="1">'Forma 4'!$J$180</definedName>
    <definedName name="VAS073_F_Orginventoriau341NuotekuSurinkimas">'Forma 4'!$J$180</definedName>
    <definedName name="VAS073_F_Orginventoriau342NuotekuValymas" localSheetId="1">'Forma 4'!$K$180</definedName>
    <definedName name="VAS073_F_Orginventoriau342NuotekuValymas">'Forma 4'!$K$180</definedName>
    <definedName name="VAS073_F_Orginventoriau343NuotekuDumblo" localSheetId="1">'Forma 4'!$L$180</definedName>
    <definedName name="VAS073_F_Orginventoriau343NuotekuDumblo">'Forma 4'!$L$180</definedName>
    <definedName name="VAS073_F_Orginventoriau34IsViso" localSheetId="1">'Forma 4'!$I$180</definedName>
    <definedName name="VAS073_F_Orginventoriau34IsViso">'Forma 4'!$I$180</definedName>
    <definedName name="VAS073_F_Orginventoriau35PavirsiniuNuoteku" localSheetId="1">'Forma 4'!$M$180</definedName>
    <definedName name="VAS073_F_Orginventoriau35PavirsiniuNuoteku">'Forma 4'!$M$180</definedName>
    <definedName name="VAS073_F_Orginventoriau36KitosReguliuojamosios" localSheetId="1">'Forma 4'!$N$180</definedName>
    <definedName name="VAS073_F_Orginventoriau36KitosReguliuojamosios">'Forma 4'!$N$180</definedName>
    <definedName name="VAS073_F_Orginventoriau37KitosVeiklos" localSheetId="1">'Forma 4'!$Q$180</definedName>
    <definedName name="VAS073_F_Orginventoriau37KitosVeiklos">'Forma 4'!$Q$180</definedName>
    <definedName name="VAS073_F_Orginventoriau3Apskaitosveikla1" localSheetId="1">'Forma 4'!$O$180</definedName>
    <definedName name="VAS073_F_Orginventoriau3Apskaitosveikla1">'Forma 4'!$O$180</definedName>
    <definedName name="VAS073_F_Orginventoriau3Kitareguliuoja1" localSheetId="1">'Forma 4'!$P$180</definedName>
    <definedName name="VAS073_F_Orginventoriau3Kitareguliuoja1">'Forma 4'!$P$180</definedName>
    <definedName name="VAS073_F_Orginventoriau41IS" localSheetId="1">'Forma 4'!$D$225</definedName>
    <definedName name="VAS073_F_Orginventoriau41IS">'Forma 4'!$D$225</definedName>
    <definedName name="VAS073_F_Orginventoriau431GeriamojoVandens" localSheetId="1">'Forma 4'!$F$225</definedName>
    <definedName name="VAS073_F_Orginventoriau431GeriamojoVandens">'Forma 4'!$F$225</definedName>
    <definedName name="VAS073_F_Orginventoriau432GeriamojoVandens" localSheetId="1">'Forma 4'!$G$225</definedName>
    <definedName name="VAS073_F_Orginventoriau432GeriamojoVandens">'Forma 4'!$G$225</definedName>
    <definedName name="VAS073_F_Orginventoriau433GeriamojoVandens" localSheetId="1">'Forma 4'!$H$225</definedName>
    <definedName name="VAS073_F_Orginventoriau433GeriamojoVandens">'Forma 4'!$H$225</definedName>
    <definedName name="VAS073_F_Orginventoriau43IsViso" localSheetId="1">'Forma 4'!$E$225</definedName>
    <definedName name="VAS073_F_Orginventoriau43IsViso">'Forma 4'!$E$225</definedName>
    <definedName name="VAS073_F_Orginventoriau441NuotekuSurinkimas" localSheetId="1">'Forma 4'!$J$225</definedName>
    <definedName name="VAS073_F_Orginventoriau441NuotekuSurinkimas">'Forma 4'!$J$225</definedName>
    <definedName name="VAS073_F_Orginventoriau442NuotekuValymas" localSheetId="1">'Forma 4'!$K$225</definedName>
    <definedName name="VAS073_F_Orginventoriau442NuotekuValymas">'Forma 4'!$K$225</definedName>
    <definedName name="VAS073_F_Orginventoriau443NuotekuDumblo" localSheetId="1">'Forma 4'!$L$225</definedName>
    <definedName name="VAS073_F_Orginventoriau443NuotekuDumblo">'Forma 4'!$L$225</definedName>
    <definedName name="VAS073_F_Orginventoriau44IsViso" localSheetId="1">'Forma 4'!$I$225</definedName>
    <definedName name="VAS073_F_Orginventoriau44IsViso">'Forma 4'!$I$225</definedName>
    <definedName name="VAS073_F_Orginventoriau45PavirsiniuNuoteku" localSheetId="1">'Forma 4'!$M$225</definedName>
    <definedName name="VAS073_F_Orginventoriau45PavirsiniuNuoteku">'Forma 4'!$M$225</definedName>
    <definedName name="VAS073_F_Orginventoriau46KitosReguliuojamosios" localSheetId="1">'Forma 4'!$N$225</definedName>
    <definedName name="VAS073_F_Orginventoriau46KitosReguliuojamosios">'Forma 4'!$N$225</definedName>
    <definedName name="VAS073_F_Orginventoriau47KitosVeiklos" localSheetId="1">'Forma 4'!$Q$225</definedName>
    <definedName name="VAS073_F_Orginventoriau47KitosVeiklos">'Forma 4'!$Q$225</definedName>
    <definedName name="VAS073_F_Orginventoriau4Apskaitosveikla1" localSheetId="1">'Forma 4'!$O$225</definedName>
    <definedName name="VAS073_F_Orginventoriau4Apskaitosveikla1">'Forma 4'!$O$225</definedName>
    <definedName name="VAS073_F_Orginventoriau4Kitareguliuoja1" localSheetId="1">'Forma 4'!$P$225</definedName>
    <definedName name="VAS073_F_Orginventoriau4Kitareguliuoja1">'Forma 4'!$P$225</definedName>
    <definedName name="VAS073_F_Paskirstomosio21IS" localSheetId="1">'Forma 4'!$D$232</definedName>
    <definedName name="VAS073_F_Paskirstomosio21IS">'Forma 4'!$D$232</definedName>
    <definedName name="VAS073_F_Paskirstomosio231GeriamojoVandens" localSheetId="1">'Forma 4'!$F$232</definedName>
    <definedName name="VAS073_F_Paskirstomosio231GeriamojoVandens">'Forma 4'!$F$232</definedName>
    <definedName name="VAS073_F_Paskirstomosio232GeriamojoVandens" localSheetId="1">'Forma 4'!$G$232</definedName>
    <definedName name="VAS073_F_Paskirstomosio232GeriamojoVandens">'Forma 4'!$G$232</definedName>
    <definedName name="VAS073_F_Paskirstomosio233GeriamojoVandens" localSheetId="1">'Forma 4'!$H$232</definedName>
    <definedName name="VAS073_F_Paskirstomosio233GeriamojoVandens">'Forma 4'!$H$232</definedName>
    <definedName name="VAS073_F_Paskirstomosio23IsViso" localSheetId="1">'Forma 4'!$E$232</definedName>
    <definedName name="VAS073_F_Paskirstomosio23IsViso">'Forma 4'!$E$232</definedName>
    <definedName name="VAS073_F_Paskirstomosio241NuotekuSurinkimas" localSheetId="1">'Forma 4'!$J$232</definedName>
    <definedName name="VAS073_F_Paskirstomosio241NuotekuSurinkimas">'Forma 4'!$J$232</definedName>
    <definedName name="VAS073_F_Paskirstomosio242NuotekuValymas" localSheetId="1">'Forma 4'!$K$232</definedName>
    <definedName name="VAS073_F_Paskirstomosio242NuotekuValymas">'Forma 4'!$K$232</definedName>
    <definedName name="VAS073_F_Paskirstomosio243NuotekuDumblo" localSheetId="1">'Forma 4'!$L$232</definedName>
    <definedName name="VAS073_F_Paskirstomosio243NuotekuDumblo">'Forma 4'!$L$232</definedName>
    <definedName name="VAS073_F_Paskirstomosio24IsViso" localSheetId="1">'Forma 4'!$I$232</definedName>
    <definedName name="VAS073_F_Paskirstomosio24IsViso">'Forma 4'!$I$232</definedName>
    <definedName name="VAS073_F_Paskirstomosio25PavirsiniuNuoteku" localSheetId="1">'Forma 4'!$M$232</definedName>
    <definedName name="VAS073_F_Paskirstomosio25PavirsiniuNuoteku">'Forma 4'!$M$232</definedName>
    <definedName name="VAS073_F_Paskirstomosio26KitosReguliuojamosios" localSheetId="1">'Forma 4'!$N$232</definedName>
    <definedName name="VAS073_F_Paskirstomosio26KitosReguliuojamosios">'Forma 4'!$N$232</definedName>
    <definedName name="VAS073_F_Paskirstomosio27KitosVeiklos" localSheetId="1">'Forma 4'!$Q$232</definedName>
    <definedName name="VAS073_F_Paskirstomosio27KitosVeiklos">'Forma 4'!$Q$232</definedName>
    <definedName name="VAS073_F_Paskirstomosio2Apskaitosveikla1" localSheetId="1">'Forma 4'!$O$232</definedName>
    <definedName name="VAS073_F_Paskirstomosio2Apskaitosveikla1">'Forma 4'!$O$232</definedName>
    <definedName name="VAS073_F_Paskirstomosio2Kitareguliuoja1" localSheetId="1">'Forma 4'!$P$232</definedName>
    <definedName name="VAS073_F_Paskirstomosio2Kitareguliuoja1">'Forma 4'!$P$232</definedName>
    <definedName name="VAS073_F_Paskirstomujus11IS" localSheetId="1">'Forma 4'!$D$10</definedName>
    <definedName name="VAS073_F_Paskirstomujus11IS">'Forma 4'!$D$10</definedName>
    <definedName name="VAS073_F_Pastopasiuntin11IS" localSheetId="1">'Forma 4'!$D$73</definedName>
    <definedName name="VAS073_F_Pastopasiuntin11IS">'Forma 4'!$D$73</definedName>
    <definedName name="VAS073_F_Pastopasiuntin131GeriamojoVandens" localSheetId="1">'Forma 4'!$F$73</definedName>
    <definedName name="VAS073_F_Pastopasiuntin131GeriamojoVandens">'Forma 4'!$F$73</definedName>
    <definedName name="VAS073_F_Pastopasiuntin132GeriamojoVandens" localSheetId="1">'Forma 4'!$G$73</definedName>
    <definedName name="VAS073_F_Pastopasiuntin132GeriamojoVandens">'Forma 4'!$G$73</definedName>
    <definedName name="VAS073_F_Pastopasiuntin133GeriamojoVandens" localSheetId="1">'Forma 4'!$H$73</definedName>
    <definedName name="VAS073_F_Pastopasiuntin133GeriamojoVandens">'Forma 4'!$H$73</definedName>
    <definedName name="VAS073_F_Pastopasiuntin13IsViso" localSheetId="1">'Forma 4'!$E$73</definedName>
    <definedName name="VAS073_F_Pastopasiuntin13IsViso">'Forma 4'!$E$73</definedName>
    <definedName name="VAS073_F_Pastopasiuntin141NuotekuSurinkimas" localSheetId="1">'Forma 4'!$J$73</definedName>
    <definedName name="VAS073_F_Pastopasiuntin141NuotekuSurinkimas">'Forma 4'!$J$73</definedName>
    <definedName name="VAS073_F_Pastopasiuntin142NuotekuValymas" localSheetId="1">'Forma 4'!$K$73</definedName>
    <definedName name="VAS073_F_Pastopasiuntin142NuotekuValymas">'Forma 4'!$K$73</definedName>
    <definedName name="VAS073_F_Pastopasiuntin143NuotekuDumblo" localSheetId="1">'Forma 4'!$L$73</definedName>
    <definedName name="VAS073_F_Pastopasiuntin143NuotekuDumblo">'Forma 4'!$L$73</definedName>
    <definedName name="VAS073_F_Pastopasiuntin14IsViso" localSheetId="1">'Forma 4'!$I$73</definedName>
    <definedName name="VAS073_F_Pastopasiuntin14IsViso">'Forma 4'!$I$73</definedName>
    <definedName name="VAS073_F_Pastopasiuntin15PavirsiniuNuoteku" localSheetId="1">'Forma 4'!$M$73</definedName>
    <definedName name="VAS073_F_Pastopasiuntin15PavirsiniuNuoteku">'Forma 4'!$M$73</definedName>
    <definedName name="VAS073_F_Pastopasiuntin16KitosReguliuojamosios" localSheetId="1">'Forma 4'!$N$73</definedName>
    <definedName name="VAS073_F_Pastopasiuntin16KitosReguliuojamosios">'Forma 4'!$N$73</definedName>
    <definedName name="VAS073_F_Pastopasiuntin17KitosVeiklos" localSheetId="1">'Forma 4'!$Q$73</definedName>
    <definedName name="VAS073_F_Pastopasiuntin17KitosVeiklos">'Forma 4'!$Q$73</definedName>
    <definedName name="VAS073_F_Pastopasiuntin1Apskaitosveikla1" localSheetId="1">'Forma 4'!$O$73</definedName>
    <definedName name="VAS073_F_Pastopasiuntin1Apskaitosveikla1">'Forma 4'!$O$73</definedName>
    <definedName name="VAS073_F_Pastopasiuntin1Kitareguliuoja1" localSheetId="1">'Forma 4'!$P$73</definedName>
    <definedName name="VAS073_F_Pastopasiuntin1Kitareguliuoja1">'Forma 4'!$P$73</definedName>
    <definedName name="VAS073_F_Pastopasiuntin21IS" localSheetId="1">'Forma 4'!$D$126</definedName>
    <definedName name="VAS073_F_Pastopasiuntin21IS">'Forma 4'!$D$126</definedName>
    <definedName name="VAS073_F_Pastopasiuntin231GeriamojoVandens" localSheetId="1">'Forma 4'!$F$126</definedName>
    <definedName name="VAS073_F_Pastopasiuntin231GeriamojoVandens">'Forma 4'!$F$126</definedName>
    <definedName name="VAS073_F_Pastopasiuntin232GeriamojoVandens" localSheetId="1">'Forma 4'!$G$126</definedName>
    <definedName name="VAS073_F_Pastopasiuntin232GeriamojoVandens">'Forma 4'!$G$126</definedName>
    <definedName name="VAS073_F_Pastopasiuntin233GeriamojoVandens" localSheetId="1">'Forma 4'!$H$126</definedName>
    <definedName name="VAS073_F_Pastopasiuntin233GeriamojoVandens">'Forma 4'!$H$126</definedName>
    <definedName name="VAS073_F_Pastopasiuntin23IsViso" localSheetId="1">'Forma 4'!$E$126</definedName>
    <definedName name="VAS073_F_Pastopasiuntin23IsViso">'Forma 4'!$E$126</definedName>
    <definedName name="VAS073_F_Pastopasiuntin241NuotekuSurinkimas" localSheetId="1">'Forma 4'!$J$126</definedName>
    <definedName name="VAS073_F_Pastopasiuntin241NuotekuSurinkimas">'Forma 4'!$J$126</definedName>
    <definedName name="VAS073_F_Pastopasiuntin242NuotekuValymas" localSheetId="1">'Forma 4'!$K$126</definedName>
    <definedName name="VAS073_F_Pastopasiuntin242NuotekuValymas">'Forma 4'!$K$126</definedName>
    <definedName name="VAS073_F_Pastopasiuntin243NuotekuDumblo" localSheetId="1">'Forma 4'!$L$126</definedName>
    <definedName name="VAS073_F_Pastopasiuntin243NuotekuDumblo">'Forma 4'!$L$126</definedName>
    <definedName name="VAS073_F_Pastopasiuntin24IsViso" localSheetId="1">'Forma 4'!$I$126</definedName>
    <definedName name="VAS073_F_Pastopasiuntin24IsViso">'Forma 4'!$I$126</definedName>
    <definedName name="VAS073_F_Pastopasiuntin25PavirsiniuNuoteku" localSheetId="1">'Forma 4'!$M$126</definedName>
    <definedName name="VAS073_F_Pastopasiuntin25PavirsiniuNuoteku">'Forma 4'!$M$126</definedName>
    <definedName name="VAS073_F_Pastopasiuntin26KitosReguliuojamosios" localSheetId="1">'Forma 4'!$N$126</definedName>
    <definedName name="VAS073_F_Pastopasiuntin26KitosReguliuojamosios">'Forma 4'!$N$126</definedName>
    <definedName name="VAS073_F_Pastopasiuntin27KitosVeiklos" localSheetId="1">'Forma 4'!$Q$126</definedName>
    <definedName name="VAS073_F_Pastopasiuntin27KitosVeiklos">'Forma 4'!$Q$126</definedName>
    <definedName name="VAS073_F_Pastopasiuntin2Apskaitosveikla1" localSheetId="1">'Forma 4'!$O$126</definedName>
    <definedName name="VAS073_F_Pastopasiuntin2Apskaitosveikla1">'Forma 4'!$O$126</definedName>
    <definedName name="VAS073_F_Pastopasiuntin2Kitareguliuoja1" localSheetId="1">'Forma 4'!$P$126</definedName>
    <definedName name="VAS073_F_Pastopasiuntin2Kitareguliuoja1">'Forma 4'!$P$126</definedName>
    <definedName name="VAS073_F_Pastopasiuntin31IS" localSheetId="1">'Forma 4'!$D$178</definedName>
    <definedName name="VAS073_F_Pastopasiuntin31IS">'Forma 4'!$D$178</definedName>
    <definedName name="VAS073_F_Pastopasiuntin331GeriamojoVandens" localSheetId="1">'Forma 4'!$F$178</definedName>
    <definedName name="VAS073_F_Pastopasiuntin331GeriamojoVandens">'Forma 4'!$F$178</definedName>
    <definedName name="VAS073_F_Pastopasiuntin332GeriamojoVandens" localSheetId="1">'Forma 4'!$G$178</definedName>
    <definedName name="VAS073_F_Pastopasiuntin332GeriamojoVandens">'Forma 4'!$G$178</definedName>
    <definedName name="VAS073_F_Pastopasiuntin333GeriamojoVandens" localSheetId="1">'Forma 4'!$H$178</definedName>
    <definedName name="VAS073_F_Pastopasiuntin333GeriamojoVandens">'Forma 4'!$H$178</definedName>
    <definedName name="VAS073_F_Pastopasiuntin33IsViso" localSheetId="1">'Forma 4'!$E$178</definedName>
    <definedName name="VAS073_F_Pastopasiuntin33IsViso">'Forma 4'!$E$178</definedName>
    <definedName name="VAS073_F_Pastopasiuntin341NuotekuSurinkimas" localSheetId="1">'Forma 4'!$J$178</definedName>
    <definedName name="VAS073_F_Pastopasiuntin341NuotekuSurinkimas">'Forma 4'!$J$178</definedName>
    <definedName name="VAS073_F_Pastopasiuntin342NuotekuValymas" localSheetId="1">'Forma 4'!$K$178</definedName>
    <definedName name="VAS073_F_Pastopasiuntin342NuotekuValymas">'Forma 4'!$K$178</definedName>
    <definedName name="VAS073_F_Pastopasiuntin343NuotekuDumblo" localSheetId="1">'Forma 4'!$L$178</definedName>
    <definedName name="VAS073_F_Pastopasiuntin343NuotekuDumblo">'Forma 4'!$L$178</definedName>
    <definedName name="VAS073_F_Pastopasiuntin34IsViso" localSheetId="1">'Forma 4'!$I$178</definedName>
    <definedName name="VAS073_F_Pastopasiuntin34IsViso">'Forma 4'!$I$178</definedName>
    <definedName name="VAS073_F_Pastopasiuntin35PavirsiniuNuoteku" localSheetId="1">'Forma 4'!$M$178</definedName>
    <definedName name="VAS073_F_Pastopasiuntin35PavirsiniuNuoteku">'Forma 4'!$M$178</definedName>
    <definedName name="VAS073_F_Pastopasiuntin36KitosReguliuojamosios" localSheetId="1">'Forma 4'!$N$178</definedName>
    <definedName name="VAS073_F_Pastopasiuntin36KitosReguliuojamosios">'Forma 4'!$N$178</definedName>
    <definedName name="VAS073_F_Pastopasiuntin37KitosVeiklos" localSheetId="1">'Forma 4'!$Q$178</definedName>
    <definedName name="VAS073_F_Pastopasiuntin37KitosVeiklos">'Forma 4'!$Q$178</definedName>
    <definedName name="VAS073_F_Pastopasiuntin3Apskaitosveikla1" localSheetId="1">'Forma 4'!$O$178</definedName>
    <definedName name="VAS073_F_Pastopasiuntin3Apskaitosveikla1">'Forma 4'!$O$178</definedName>
    <definedName name="VAS073_F_Pastopasiuntin3Kitareguliuoja1" localSheetId="1">'Forma 4'!$P$178</definedName>
    <definedName name="VAS073_F_Pastopasiuntin3Kitareguliuoja1">'Forma 4'!$P$178</definedName>
    <definedName name="VAS073_F_Pastopasiuntin41IS" localSheetId="1">'Forma 4'!$D$223</definedName>
    <definedName name="VAS073_F_Pastopasiuntin41IS">'Forma 4'!$D$223</definedName>
    <definedName name="VAS073_F_Pastopasiuntin431GeriamojoVandens" localSheetId="1">'Forma 4'!$F$223</definedName>
    <definedName name="VAS073_F_Pastopasiuntin431GeriamojoVandens">'Forma 4'!$F$223</definedName>
    <definedName name="VAS073_F_Pastopasiuntin432GeriamojoVandens" localSheetId="1">'Forma 4'!$G$223</definedName>
    <definedName name="VAS073_F_Pastopasiuntin432GeriamojoVandens">'Forma 4'!$G$223</definedName>
    <definedName name="VAS073_F_Pastopasiuntin433GeriamojoVandens" localSheetId="1">'Forma 4'!$H$223</definedName>
    <definedName name="VAS073_F_Pastopasiuntin433GeriamojoVandens">'Forma 4'!$H$223</definedName>
    <definedName name="VAS073_F_Pastopasiuntin43IsViso" localSheetId="1">'Forma 4'!$E$223</definedName>
    <definedName name="VAS073_F_Pastopasiuntin43IsViso">'Forma 4'!$E$223</definedName>
    <definedName name="VAS073_F_Pastopasiuntin441NuotekuSurinkimas" localSheetId="1">'Forma 4'!$J$223</definedName>
    <definedName name="VAS073_F_Pastopasiuntin441NuotekuSurinkimas">'Forma 4'!$J$223</definedName>
    <definedName name="VAS073_F_Pastopasiuntin442NuotekuValymas" localSheetId="1">'Forma 4'!$K$223</definedName>
    <definedName name="VAS073_F_Pastopasiuntin442NuotekuValymas">'Forma 4'!$K$223</definedName>
    <definedName name="VAS073_F_Pastopasiuntin443NuotekuDumblo" localSheetId="1">'Forma 4'!$L$223</definedName>
    <definedName name="VAS073_F_Pastopasiuntin443NuotekuDumblo">'Forma 4'!$L$223</definedName>
    <definedName name="VAS073_F_Pastopasiuntin44IsViso" localSheetId="1">'Forma 4'!$I$223</definedName>
    <definedName name="VAS073_F_Pastopasiuntin44IsViso">'Forma 4'!$I$223</definedName>
    <definedName name="VAS073_F_Pastopasiuntin45PavirsiniuNuoteku" localSheetId="1">'Forma 4'!$M$223</definedName>
    <definedName name="VAS073_F_Pastopasiuntin45PavirsiniuNuoteku">'Forma 4'!$M$223</definedName>
    <definedName name="VAS073_F_Pastopasiuntin46KitosReguliuojamosios" localSheetId="1">'Forma 4'!$N$223</definedName>
    <definedName name="VAS073_F_Pastopasiuntin46KitosReguliuojamosios">'Forma 4'!$N$223</definedName>
    <definedName name="VAS073_F_Pastopasiuntin47KitosVeiklos" localSheetId="1">'Forma 4'!$Q$223</definedName>
    <definedName name="VAS073_F_Pastopasiuntin47KitosVeiklos">'Forma 4'!$Q$223</definedName>
    <definedName name="VAS073_F_Pastopasiuntin4Apskaitosveikla1" localSheetId="1">'Forma 4'!$O$223</definedName>
    <definedName name="VAS073_F_Pastopasiuntin4Apskaitosveikla1">'Forma 4'!$O$223</definedName>
    <definedName name="VAS073_F_Pastopasiuntin4Kitareguliuoja1" localSheetId="1">'Forma 4'!$P$223</definedName>
    <definedName name="VAS073_F_Pastopasiuntin4Kitareguliuoja1">'Forma 4'!$P$223</definedName>
    <definedName name="VAS073_F_Pastoviosiospa11IS" localSheetId="1">'Forma 4'!$D$24</definedName>
    <definedName name="VAS073_F_Pastoviosiospa11IS">'Forma 4'!$D$24</definedName>
    <definedName name="VAS073_F_Pastoviosiospa131GeriamojoVandens" localSheetId="1">'Forma 4'!$F$24</definedName>
    <definedName name="VAS073_F_Pastoviosiospa131GeriamojoVandens">'Forma 4'!$F$24</definedName>
    <definedName name="VAS073_F_Pastoviosiospa132GeriamojoVandens" localSheetId="1">'Forma 4'!$G$24</definedName>
    <definedName name="VAS073_F_Pastoviosiospa132GeriamojoVandens">'Forma 4'!$G$24</definedName>
    <definedName name="VAS073_F_Pastoviosiospa133GeriamojoVandens" localSheetId="1">'Forma 4'!$H$24</definedName>
    <definedName name="VAS073_F_Pastoviosiospa133GeriamojoVandens">'Forma 4'!$H$24</definedName>
    <definedName name="VAS073_F_Pastoviosiospa13IsViso" localSheetId="1">'Forma 4'!$E$24</definedName>
    <definedName name="VAS073_F_Pastoviosiospa13IsViso">'Forma 4'!$E$24</definedName>
    <definedName name="VAS073_F_Pastoviosiospa141NuotekuSurinkimas" localSheetId="1">'Forma 4'!$J$24</definedName>
    <definedName name="VAS073_F_Pastoviosiospa141NuotekuSurinkimas">'Forma 4'!$J$24</definedName>
    <definedName name="VAS073_F_Pastoviosiospa142NuotekuValymas" localSheetId="1">'Forma 4'!$K$24</definedName>
    <definedName name="VAS073_F_Pastoviosiospa142NuotekuValymas">'Forma 4'!$K$24</definedName>
    <definedName name="VAS073_F_Pastoviosiospa143NuotekuDumblo" localSheetId="1">'Forma 4'!$L$24</definedName>
    <definedName name="VAS073_F_Pastoviosiospa143NuotekuDumblo">'Forma 4'!$L$24</definedName>
    <definedName name="VAS073_F_Pastoviosiospa14IsViso" localSheetId="1">'Forma 4'!$I$24</definedName>
    <definedName name="VAS073_F_Pastoviosiospa14IsViso">'Forma 4'!$I$24</definedName>
    <definedName name="VAS073_F_Pastoviosiospa15PavirsiniuNuoteku" localSheetId="1">'Forma 4'!$M$24</definedName>
    <definedName name="VAS073_F_Pastoviosiospa15PavirsiniuNuoteku">'Forma 4'!$M$24</definedName>
    <definedName name="VAS073_F_Pastoviosiospa16KitosReguliuojamosios" localSheetId="1">'Forma 4'!$N$24</definedName>
    <definedName name="VAS073_F_Pastoviosiospa16KitosReguliuojamosios">'Forma 4'!$N$24</definedName>
    <definedName name="VAS073_F_Pastoviosiospa17KitosVeiklos" localSheetId="1">'Forma 4'!$Q$24</definedName>
    <definedName name="VAS073_F_Pastoviosiospa17KitosVeiklos">'Forma 4'!$Q$24</definedName>
    <definedName name="VAS073_F_Pastoviosiospa1Apskaitosveikla1" localSheetId="1">'Forma 4'!$O$24</definedName>
    <definedName name="VAS073_F_Pastoviosiospa1Apskaitosveikla1">'Forma 4'!$O$24</definedName>
    <definedName name="VAS073_F_Pastoviosiospa1Kitareguliuoja1" localSheetId="1">'Forma 4'!$P$24</definedName>
    <definedName name="VAS073_F_Pastoviosiospa1Kitareguliuoja1">'Forma 4'!$P$24</definedName>
    <definedName name="VAS073_F_Patalpuprieziu11IS" localSheetId="1">'Forma 4'!$D$77</definedName>
    <definedName name="VAS073_F_Patalpuprieziu11IS">'Forma 4'!$D$77</definedName>
    <definedName name="VAS073_F_Patalpuprieziu131GeriamojoVandens" localSheetId="1">'Forma 4'!$F$77</definedName>
    <definedName name="VAS073_F_Patalpuprieziu131GeriamojoVandens">'Forma 4'!$F$77</definedName>
    <definedName name="VAS073_F_Patalpuprieziu132GeriamojoVandens" localSheetId="1">'Forma 4'!$G$77</definedName>
    <definedName name="VAS073_F_Patalpuprieziu132GeriamojoVandens">'Forma 4'!$G$77</definedName>
    <definedName name="VAS073_F_Patalpuprieziu133GeriamojoVandens" localSheetId="1">'Forma 4'!$H$77</definedName>
    <definedName name="VAS073_F_Patalpuprieziu133GeriamojoVandens">'Forma 4'!$H$77</definedName>
    <definedName name="VAS073_F_Patalpuprieziu13IsViso" localSheetId="1">'Forma 4'!$E$77</definedName>
    <definedName name="VAS073_F_Patalpuprieziu13IsViso">'Forma 4'!$E$77</definedName>
    <definedName name="VAS073_F_Patalpuprieziu141NuotekuSurinkimas" localSheetId="1">'Forma 4'!$J$77</definedName>
    <definedName name="VAS073_F_Patalpuprieziu141NuotekuSurinkimas">'Forma 4'!$J$77</definedName>
    <definedName name="VAS073_F_Patalpuprieziu142NuotekuValymas" localSheetId="1">'Forma 4'!$K$77</definedName>
    <definedName name="VAS073_F_Patalpuprieziu142NuotekuValymas">'Forma 4'!$K$77</definedName>
    <definedName name="VAS073_F_Patalpuprieziu143NuotekuDumblo" localSheetId="1">'Forma 4'!$L$77</definedName>
    <definedName name="VAS073_F_Patalpuprieziu143NuotekuDumblo">'Forma 4'!$L$77</definedName>
    <definedName name="VAS073_F_Patalpuprieziu14IsViso" localSheetId="1">'Forma 4'!$I$77</definedName>
    <definedName name="VAS073_F_Patalpuprieziu14IsViso">'Forma 4'!$I$77</definedName>
    <definedName name="VAS073_F_Patalpuprieziu15PavirsiniuNuoteku" localSheetId="1">'Forma 4'!$M$77</definedName>
    <definedName name="VAS073_F_Patalpuprieziu15PavirsiniuNuoteku">'Forma 4'!$M$77</definedName>
    <definedName name="VAS073_F_Patalpuprieziu16KitosReguliuojamosios" localSheetId="1">'Forma 4'!$N$77</definedName>
    <definedName name="VAS073_F_Patalpuprieziu16KitosReguliuojamosios">'Forma 4'!$N$77</definedName>
    <definedName name="VAS073_F_Patalpuprieziu17KitosVeiklos" localSheetId="1">'Forma 4'!$Q$77</definedName>
    <definedName name="VAS073_F_Patalpuprieziu17KitosVeiklos">'Forma 4'!$Q$77</definedName>
    <definedName name="VAS073_F_Patalpuprieziu1Apskaitosveikla1" localSheetId="1">'Forma 4'!$O$77</definedName>
    <definedName name="VAS073_F_Patalpuprieziu1Apskaitosveikla1">'Forma 4'!$O$77</definedName>
    <definedName name="VAS073_F_Patalpuprieziu1Kitareguliuoja1" localSheetId="1">'Forma 4'!$P$77</definedName>
    <definedName name="VAS073_F_Patalpuprieziu1Kitareguliuoja1">'Forma 4'!$P$77</definedName>
    <definedName name="VAS073_F_Patalpuprieziu21IS" localSheetId="1">'Forma 4'!$D$130</definedName>
    <definedName name="VAS073_F_Patalpuprieziu21IS">'Forma 4'!$D$130</definedName>
    <definedName name="VAS073_F_Patalpuprieziu231GeriamojoVandens" localSheetId="1">'Forma 4'!$F$130</definedName>
    <definedName name="VAS073_F_Patalpuprieziu231GeriamojoVandens">'Forma 4'!$F$130</definedName>
    <definedName name="VAS073_F_Patalpuprieziu232GeriamojoVandens" localSheetId="1">'Forma 4'!$G$130</definedName>
    <definedName name="VAS073_F_Patalpuprieziu232GeriamojoVandens">'Forma 4'!$G$130</definedName>
    <definedName name="VAS073_F_Patalpuprieziu233GeriamojoVandens" localSheetId="1">'Forma 4'!$H$130</definedName>
    <definedName name="VAS073_F_Patalpuprieziu233GeriamojoVandens">'Forma 4'!$H$130</definedName>
    <definedName name="VAS073_F_Patalpuprieziu23IsViso" localSheetId="1">'Forma 4'!$E$130</definedName>
    <definedName name="VAS073_F_Patalpuprieziu23IsViso">'Forma 4'!$E$130</definedName>
    <definedName name="VAS073_F_Patalpuprieziu241NuotekuSurinkimas" localSheetId="1">'Forma 4'!$J$130</definedName>
    <definedName name="VAS073_F_Patalpuprieziu241NuotekuSurinkimas">'Forma 4'!$J$130</definedName>
    <definedName name="VAS073_F_Patalpuprieziu242NuotekuValymas" localSheetId="1">'Forma 4'!$K$130</definedName>
    <definedName name="VAS073_F_Patalpuprieziu242NuotekuValymas">'Forma 4'!$K$130</definedName>
    <definedName name="VAS073_F_Patalpuprieziu243NuotekuDumblo" localSheetId="1">'Forma 4'!$L$130</definedName>
    <definedName name="VAS073_F_Patalpuprieziu243NuotekuDumblo">'Forma 4'!$L$130</definedName>
    <definedName name="VAS073_F_Patalpuprieziu24IsViso" localSheetId="1">'Forma 4'!$I$130</definedName>
    <definedName name="VAS073_F_Patalpuprieziu24IsViso">'Forma 4'!$I$130</definedName>
    <definedName name="VAS073_F_Patalpuprieziu25PavirsiniuNuoteku" localSheetId="1">'Forma 4'!$M$130</definedName>
    <definedName name="VAS073_F_Patalpuprieziu25PavirsiniuNuoteku">'Forma 4'!$M$130</definedName>
    <definedName name="VAS073_F_Patalpuprieziu26KitosReguliuojamosios" localSheetId="1">'Forma 4'!$N$130</definedName>
    <definedName name="VAS073_F_Patalpuprieziu26KitosReguliuojamosios">'Forma 4'!$N$130</definedName>
    <definedName name="VAS073_F_Patalpuprieziu27KitosVeiklos" localSheetId="1">'Forma 4'!$Q$130</definedName>
    <definedName name="VAS073_F_Patalpuprieziu27KitosVeiklos">'Forma 4'!$Q$130</definedName>
    <definedName name="VAS073_F_Patalpuprieziu2Apskaitosveikla1" localSheetId="1">'Forma 4'!$O$130</definedName>
    <definedName name="VAS073_F_Patalpuprieziu2Apskaitosveikla1">'Forma 4'!$O$130</definedName>
    <definedName name="VAS073_F_Patalpuprieziu2Kitareguliuoja1" localSheetId="1">'Forma 4'!$P$130</definedName>
    <definedName name="VAS073_F_Patalpuprieziu2Kitareguliuoja1">'Forma 4'!$P$130</definedName>
    <definedName name="VAS073_F_Patalpuprieziu31IS" localSheetId="1">'Forma 4'!$D$182</definedName>
    <definedName name="VAS073_F_Patalpuprieziu31IS">'Forma 4'!$D$182</definedName>
    <definedName name="VAS073_F_Patalpuprieziu331GeriamojoVandens" localSheetId="1">'Forma 4'!$F$182</definedName>
    <definedName name="VAS073_F_Patalpuprieziu331GeriamojoVandens">'Forma 4'!$F$182</definedName>
    <definedName name="VAS073_F_Patalpuprieziu332GeriamojoVandens" localSheetId="1">'Forma 4'!$G$182</definedName>
    <definedName name="VAS073_F_Patalpuprieziu332GeriamojoVandens">'Forma 4'!$G$182</definedName>
    <definedName name="VAS073_F_Patalpuprieziu333GeriamojoVandens" localSheetId="1">'Forma 4'!$H$182</definedName>
    <definedName name="VAS073_F_Patalpuprieziu333GeriamojoVandens">'Forma 4'!$H$182</definedName>
    <definedName name="VAS073_F_Patalpuprieziu33IsViso" localSheetId="1">'Forma 4'!$E$182</definedName>
    <definedName name="VAS073_F_Patalpuprieziu33IsViso">'Forma 4'!$E$182</definedName>
    <definedName name="VAS073_F_Patalpuprieziu341NuotekuSurinkimas" localSheetId="1">'Forma 4'!$J$182</definedName>
    <definedName name="VAS073_F_Patalpuprieziu341NuotekuSurinkimas">'Forma 4'!$J$182</definedName>
    <definedName name="VAS073_F_Patalpuprieziu342NuotekuValymas" localSheetId="1">'Forma 4'!$K$182</definedName>
    <definedName name="VAS073_F_Patalpuprieziu342NuotekuValymas">'Forma 4'!$K$182</definedName>
    <definedName name="VAS073_F_Patalpuprieziu343NuotekuDumblo" localSheetId="1">'Forma 4'!$L$182</definedName>
    <definedName name="VAS073_F_Patalpuprieziu343NuotekuDumblo">'Forma 4'!$L$182</definedName>
    <definedName name="VAS073_F_Patalpuprieziu34IsViso" localSheetId="1">'Forma 4'!$I$182</definedName>
    <definedName name="VAS073_F_Patalpuprieziu34IsViso">'Forma 4'!$I$182</definedName>
    <definedName name="VAS073_F_Patalpuprieziu35PavirsiniuNuoteku" localSheetId="1">'Forma 4'!$M$182</definedName>
    <definedName name="VAS073_F_Patalpuprieziu35PavirsiniuNuoteku">'Forma 4'!$M$182</definedName>
    <definedName name="VAS073_F_Patalpuprieziu36KitosReguliuojamosios" localSheetId="1">'Forma 4'!$N$182</definedName>
    <definedName name="VAS073_F_Patalpuprieziu36KitosReguliuojamosios">'Forma 4'!$N$182</definedName>
    <definedName name="VAS073_F_Patalpuprieziu37KitosVeiklos" localSheetId="1">'Forma 4'!$Q$182</definedName>
    <definedName name="VAS073_F_Patalpuprieziu37KitosVeiklos">'Forma 4'!$Q$182</definedName>
    <definedName name="VAS073_F_Patalpuprieziu3Apskaitosveikla1" localSheetId="1">'Forma 4'!$O$182</definedName>
    <definedName name="VAS073_F_Patalpuprieziu3Apskaitosveikla1">'Forma 4'!$O$182</definedName>
    <definedName name="VAS073_F_Patalpuprieziu3Kitareguliuoja1" localSheetId="1">'Forma 4'!$P$182</definedName>
    <definedName name="VAS073_F_Patalpuprieziu3Kitareguliuoja1">'Forma 4'!$P$182</definedName>
    <definedName name="VAS073_F_Patalpuprieziu41IS" localSheetId="1">'Forma 4'!$D$227</definedName>
    <definedName name="VAS073_F_Patalpuprieziu41IS">'Forma 4'!$D$227</definedName>
    <definedName name="VAS073_F_Patalpuprieziu431GeriamojoVandens" localSheetId="1">'Forma 4'!$F$227</definedName>
    <definedName name="VAS073_F_Patalpuprieziu431GeriamojoVandens">'Forma 4'!$F$227</definedName>
    <definedName name="VAS073_F_Patalpuprieziu432GeriamojoVandens" localSheetId="1">'Forma 4'!$G$227</definedName>
    <definedName name="VAS073_F_Patalpuprieziu432GeriamojoVandens">'Forma 4'!$G$227</definedName>
    <definedName name="VAS073_F_Patalpuprieziu433GeriamojoVandens" localSheetId="1">'Forma 4'!$H$227</definedName>
    <definedName name="VAS073_F_Patalpuprieziu433GeriamojoVandens">'Forma 4'!$H$227</definedName>
    <definedName name="VAS073_F_Patalpuprieziu43IsViso" localSheetId="1">'Forma 4'!$E$227</definedName>
    <definedName name="VAS073_F_Patalpuprieziu43IsViso">'Forma 4'!$E$227</definedName>
    <definedName name="VAS073_F_Patalpuprieziu441NuotekuSurinkimas" localSheetId="1">'Forma 4'!$J$227</definedName>
    <definedName name="VAS073_F_Patalpuprieziu441NuotekuSurinkimas">'Forma 4'!$J$227</definedName>
    <definedName name="VAS073_F_Patalpuprieziu442NuotekuValymas" localSheetId="1">'Forma 4'!$K$227</definedName>
    <definedName name="VAS073_F_Patalpuprieziu442NuotekuValymas">'Forma 4'!$K$227</definedName>
    <definedName name="VAS073_F_Patalpuprieziu443NuotekuDumblo" localSheetId="1">'Forma 4'!$L$227</definedName>
    <definedName name="VAS073_F_Patalpuprieziu443NuotekuDumblo">'Forma 4'!$L$227</definedName>
    <definedName name="VAS073_F_Patalpuprieziu44IsViso" localSheetId="1">'Forma 4'!$I$227</definedName>
    <definedName name="VAS073_F_Patalpuprieziu44IsViso">'Forma 4'!$I$227</definedName>
    <definedName name="VAS073_F_Patalpuprieziu45PavirsiniuNuoteku" localSheetId="1">'Forma 4'!$M$227</definedName>
    <definedName name="VAS073_F_Patalpuprieziu45PavirsiniuNuoteku">'Forma 4'!$M$227</definedName>
    <definedName name="VAS073_F_Patalpuprieziu46KitosReguliuojamosios" localSheetId="1">'Forma 4'!$N$227</definedName>
    <definedName name="VAS073_F_Patalpuprieziu46KitosReguliuojamosios">'Forma 4'!$N$227</definedName>
    <definedName name="VAS073_F_Patalpuprieziu47KitosVeiklos" localSheetId="1">'Forma 4'!$Q$227</definedName>
    <definedName name="VAS073_F_Patalpuprieziu47KitosVeiklos">'Forma 4'!$Q$227</definedName>
    <definedName name="VAS073_F_Patalpuprieziu4Apskaitosveikla1" localSheetId="1">'Forma 4'!$O$227</definedName>
    <definedName name="VAS073_F_Patalpuprieziu4Apskaitosveikla1">'Forma 4'!$O$227</definedName>
    <definedName name="VAS073_F_Patalpuprieziu4Kitareguliuoja1" localSheetId="1">'Forma 4'!$P$227</definedName>
    <definedName name="VAS073_F_Patalpuprieziu4Kitareguliuoja1">'Forma 4'!$P$227</definedName>
    <definedName name="VAS073_F_Patalpusildymo11IS" localSheetId="1">'Forma 4'!$D$36</definedName>
    <definedName name="VAS073_F_Patalpusildymo11IS">'Forma 4'!$D$36</definedName>
    <definedName name="VAS073_F_Patalpusildymo131GeriamojoVandens" localSheetId="1">'Forma 4'!$F$36</definedName>
    <definedName name="VAS073_F_Patalpusildymo131GeriamojoVandens">'Forma 4'!$F$36</definedName>
    <definedName name="VAS073_F_Patalpusildymo132GeriamojoVandens" localSheetId="1">'Forma 4'!$G$36</definedName>
    <definedName name="VAS073_F_Patalpusildymo132GeriamojoVandens">'Forma 4'!$G$36</definedName>
    <definedName name="VAS073_F_Patalpusildymo133GeriamojoVandens" localSheetId="1">'Forma 4'!$H$36</definedName>
    <definedName name="VAS073_F_Patalpusildymo133GeriamojoVandens">'Forma 4'!$H$36</definedName>
    <definedName name="VAS073_F_Patalpusildymo13IsViso" localSheetId="1">'Forma 4'!$E$36</definedName>
    <definedName name="VAS073_F_Patalpusildymo13IsViso">'Forma 4'!$E$36</definedName>
    <definedName name="VAS073_F_Patalpusildymo141NuotekuSurinkimas" localSheetId="1">'Forma 4'!$J$36</definedName>
    <definedName name="VAS073_F_Patalpusildymo141NuotekuSurinkimas">'Forma 4'!$J$36</definedName>
    <definedName name="VAS073_F_Patalpusildymo142NuotekuValymas" localSheetId="1">'Forma 4'!$K$36</definedName>
    <definedName name="VAS073_F_Patalpusildymo142NuotekuValymas">'Forma 4'!$K$36</definedName>
    <definedName name="VAS073_F_Patalpusildymo143NuotekuDumblo" localSheetId="1">'Forma 4'!$L$36</definedName>
    <definedName name="VAS073_F_Patalpusildymo143NuotekuDumblo">'Forma 4'!$L$36</definedName>
    <definedName name="VAS073_F_Patalpusildymo14IsViso" localSheetId="1">'Forma 4'!$I$36</definedName>
    <definedName name="VAS073_F_Patalpusildymo14IsViso">'Forma 4'!$I$36</definedName>
    <definedName name="VAS073_F_Patalpusildymo15PavirsiniuNuoteku" localSheetId="1">'Forma 4'!$M$36</definedName>
    <definedName name="VAS073_F_Patalpusildymo15PavirsiniuNuoteku">'Forma 4'!$M$36</definedName>
    <definedName name="VAS073_F_Patalpusildymo16KitosReguliuojamosios" localSheetId="1">'Forma 4'!$N$36</definedName>
    <definedName name="VAS073_F_Patalpusildymo16KitosReguliuojamosios">'Forma 4'!$N$36</definedName>
    <definedName name="VAS073_F_Patalpusildymo17KitosVeiklos" localSheetId="1">'Forma 4'!$Q$36</definedName>
    <definedName name="VAS073_F_Patalpusildymo17KitosVeiklos">'Forma 4'!$Q$36</definedName>
    <definedName name="VAS073_F_Patalpusildymo1Apskaitosveikla1" localSheetId="1">'Forma 4'!$O$36</definedName>
    <definedName name="VAS073_F_Patalpusildymo1Apskaitosveikla1">'Forma 4'!$O$36</definedName>
    <definedName name="VAS073_F_Patalpusildymo1Kitareguliuoja1" localSheetId="1">'Forma 4'!$P$36</definedName>
    <definedName name="VAS073_F_Patalpusildymo1Kitareguliuoja1">'Forma 4'!$P$36</definedName>
    <definedName name="VAS073_F_Patalpusildymo21IS" localSheetId="1">'Forma 4'!$D$95</definedName>
    <definedName name="VAS073_F_Patalpusildymo21IS">'Forma 4'!$D$95</definedName>
    <definedName name="VAS073_F_Patalpusildymo231GeriamojoVandens" localSheetId="1">'Forma 4'!$F$95</definedName>
    <definedName name="VAS073_F_Patalpusildymo231GeriamojoVandens">'Forma 4'!$F$95</definedName>
    <definedName name="VAS073_F_Patalpusildymo232GeriamojoVandens" localSheetId="1">'Forma 4'!$G$95</definedName>
    <definedName name="VAS073_F_Patalpusildymo232GeriamojoVandens">'Forma 4'!$G$95</definedName>
    <definedName name="VAS073_F_Patalpusildymo233GeriamojoVandens" localSheetId="1">'Forma 4'!$H$95</definedName>
    <definedName name="VAS073_F_Patalpusildymo233GeriamojoVandens">'Forma 4'!$H$95</definedName>
    <definedName name="VAS073_F_Patalpusildymo23IsViso" localSheetId="1">'Forma 4'!$E$95</definedName>
    <definedName name="VAS073_F_Patalpusildymo23IsViso">'Forma 4'!$E$95</definedName>
    <definedName name="VAS073_F_Patalpusildymo241NuotekuSurinkimas" localSheetId="1">'Forma 4'!$J$95</definedName>
    <definedName name="VAS073_F_Patalpusildymo241NuotekuSurinkimas">'Forma 4'!$J$95</definedName>
    <definedName name="VAS073_F_Patalpusildymo242NuotekuValymas" localSheetId="1">'Forma 4'!$K$95</definedName>
    <definedName name="VAS073_F_Patalpusildymo242NuotekuValymas">'Forma 4'!$K$95</definedName>
    <definedName name="VAS073_F_Patalpusildymo243NuotekuDumblo" localSheetId="1">'Forma 4'!$L$95</definedName>
    <definedName name="VAS073_F_Patalpusildymo243NuotekuDumblo">'Forma 4'!$L$95</definedName>
    <definedName name="VAS073_F_Patalpusildymo24IsViso" localSheetId="1">'Forma 4'!$I$95</definedName>
    <definedName name="VAS073_F_Patalpusildymo24IsViso">'Forma 4'!$I$95</definedName>
    <definedName name="VAS073_F_Patalpusildymo25PavirsiniuNuoteku" localSheetId="1">'Forma 4'!$M$95</definedName>
    <definedName name="VAS073_F_Patalpusildymo25PavirsiniuNuoteku">'Forma 4'!$M$95</definedName>
    <definedName name="VAS073_F_Patalpusildymo26KitosReguliuojamosios" localSheetId="1">'Forma 4'!$N$95</definedName>
    <definedName name="VAS073_F_Patalpusildymo26KitosReguliuojamosios">'Forma 4'!$N$95</definedName>
    <definedName name="VAS073_F_Patalpusildymo27KitosVeiklos" localSheetId="1">'Forma 4'!$Q$95</definedName>
    <definedName name="VAS073_F_Patalpusildymo27KitosVeiklos">'Forma 4'!$Q$95</definedName>
    <definedName name="VAS073_F_Patalpusildymo2Apskaitosveikla1" localSheetId="1">'Forma 4'!$O$95</definedName>
    <definedName name="VAS073_F_Patalpusildymo2Apskaitosveikla1">'Forma 4'!$O$95</definedName>
    <definedName name="VAS073_F_Patalpusildymo2Kitareguliuoja1" localSheetId="1">'Forma 4'!$P$95</definedName>
    <definedName name="VAS073_F_Patalpusildymo2Kitareguliuoja1">'Forma 4'!$P$95</definedName>
    <definedName name="VAS073_F_Patalpusildymo31IS" localSheetId="1">'Forma 4'!$D$147</definedName>
    <definedName name="VAS073_F_Patalpusildymo31IS">'Forma 4'!$D$147</definedName>
    <definedName name="VAS073_F_Patalpusildymo331GeriamojoVandens" localSheetId="1">'Forma 4'!$F$147</definedName>
    <definedName name="VAS073_F_Patalpusildymo331GeriamojoVandens">'Forma 4'!$F$147</definedName>
    <definedName name="VAS073_F_Patalpusildymo332GeriamojoVandens" localSheetId="1">'Forma 4'!$G$147</definedName>
    <definedName name="VAS073_F_Patalpusildymo332GeriamojoVandens">'Forma 4'!$G$147</definedName>
    <definedName name="VAS073_F_Patalpusildymo333GeriamojoVandens" localSheetId="1">'Forma 4'!$H$147</definedName>
    <definedName name="VAS073_F_Patalpusildymo333GeriamojoVandens">'Forma 4'!$H$147</definedName>
    <definedName name="VAS073_F_Patalpusildymo33IsViso" localSheetId="1">'Forma 4'!$E$147</definedName>
    <definedName name="VAS073_F_Patalpusildymo33IsViso">'Forma 4'!$E$147</definedName>
    <definedName name="VAS073_F_Patalpusildymo341NuotekuSurinkimas" localSheetId="1">'Forma 4'!$J$147</definedName>
    <definedName name="VAS073_F_Patalpusildymo341NuotekuSurinkimas">'Forma 4'!$J$147</definedName>
    <definedName name="VAS073_F_Patalpusildymo342NuotekuValymas" localSheetId="1">'Forma 4'!$K$147</definedName>
    <definedName name="VAS073_F_Patalpusildymo342NuotekuValymas">'Forma 4'!$K$147</definedName>
    <definedName name="VAS073_F_Patalpusildymo343NuotekuDumblo" localSheetId="1">'Forma 4'!$L$147</definedName>
    <definedName name="VAS073_F_Patalpusildymo343NuotekuDumblo">'Forma 4'!$L$147</definedName>
    <definedName name="VAS073_F_Patalpusildymo34IsViso" localSheetId="1">'Forma 4'!$I$147</definedName>
    <definedName name="VAS073_F_Patalpusildymo34IsViso">'Forma 4'!$I$147</definedName>
    <definedName name="VAS073_F_Patalpusildymo35PavirsiniuNuoteku" localSheetId="1">'Forma 4'!$M$147</definedName>
    <definedName name="VAS073_F_Patalpusildymo35PavirsiniuNuoteku">'Forma 4'!$M$147</definedName>
    <definedName name="VAS073_F_Patalpusildymo36KitosReguliuojamosios" localSheetId="1">'Forma 4'!$N$147</definedName>
    <definedName name="VAS073_F_Patalpusildymo36KitosReguliuojamosios">'Forma 4'!$N$147</definedName>
    <definedName name="VAS073_F_Patalpusildymo37KitosVeiklos" localSheetId="1">'Forma 4'!$Q$147</definedName>
    <definedName name="VAS073_F_Patalpusildymo37KitosVeiklos">'Forma 4'!$Q$147</definedName>
    <definedName name="VAS073_F_Patalpusildymo3Apskaitosveikla1" localSheetId="1">'Forma 4'!$O$147</definedName>
    <definedName name="VAS073_F_Patalpusildymo3Apskaitosveikla1">'Forma 4'!$O$147</definedName>
    <definedName name="VAS073_F_Patalpusildymo3Kitareguliuoja1" localSheetId="1">'Forma 4'!$P$147</definedName>
    <definedName name="VAS073_F_Patalpusildymo3Kitareguliuoja1">'Forma 4'!$P$147</definedName>
    <definedName name="VAS073_F_Perkamupaslaug11IS" localSheetId="1">'Forma 4'!$D$22</definedName>
    <definedName name="VAS073_F_Perkamupaslaug11IS">'Forma 4'!$D$22</definedName>
    <definedName name="VAS073_F_Perkamupaslaug131GeriamojoVandens" localSheetId="1">'Forma 4'!$F$22</definedName>
    <definedName name="VAS073_F_Perkamupaslaug131GeriamojoVandens">'Forma 4'!$F$22</definedName>
    <definedName name="VAS073_F_Perkamupaslaug132GeriamojoVandens" localSheetId="1">'Forma 4'!$G$22</definedName>
    <definedName name="VAS073_F_Perkamupaslaug132GeriamojoVandens">'Forma 4'!$G$22</definedName>
    <definedName name="VAS073_F_Perkamupaslaug133GeriamojoVandens" localSheetId="1">'Forma 4'!$H$22</definedName>
    <definedName name="VAS073_F_Perkamupaslaug133GeriamojoVandens">'Forma 4'!$H$22</definedName>
    <definedName name="VAS073_F_Perkamupaslaug13IsViso" localSheetId="1">'Forma 4'!$E$22</definedName>
    <definedName name="VAS073_F_Perkamupaslaug13IsViso">'Forma 4'!$E$22</definedName>
    <definedName name="VAS073_F_Perkamupaslaug141NuotekuSurinkimas" localSheetId="1">'Forma 4'!$J$22</definedName>
    <definedName name="VAS073_F_Perkamupaslaug141NuotekuSurinkimas">'Forma 4'!$J$22</definedName>
    <definedName name="VAS073_F_Perkamupaslaug142NuotekuValymas" localSheetId="1">'Forma 4'!$K$22</definedName>
    <definedName name="VAS073_F_Perkamupaslaug142NuotekuValymas">'Forma 4'!$K$22</definedName>
    <definedName name="VAS073_F_Perkamupaslaug143NuotekuDumblo" localSheetId="1">'Forma 4'!$L$22</definedName>
    <definedName name="VAS073_F_Perkamupaslaug143NuotekuDumblo">'Forma 4'!$L$22</definedName>
    <definedName name="VAS073_F_Perkamupaslaug14IsViso" localSheetId="1">'Forma 4'!$I$22</definedName>
    <definedName name="VAS073_F_Perkamupaslaug14IsViso">'Forma 4'!$I$22</definedName>
    <definedName name="VAS073_F_Perkamupaslaug15PavirsiniuNuoteku" localSheetId="1">'Forma 4'!$M$22</definedName>
    <definedName name="VAS073_F_Perkamupaslaug15PavirsiniuNuoteku">'Forma 4'!$M$22</definedName>
    <definedName name="VAS073_F_Perkamupaslaug16KitosReguliuojamosios" localSheetId="1">'Forma 4'!$N$22</definedName>
    <definedName name="VAS073_F_Perkamupaslaug16KitosReguliuojamosios">'Forma 4'!$N$22</definedName>
    <definedName name="VAS073_F_Perkamupaslaug17KitosVeiklos" localSheetId="1">'Forma 4'!$Q$22</definedName>
    <definedName name="VAS073_F_Perkamupaslaug17KitosVeiklos">'Forma 4'!$Q$22</definedName>
    <definedName name="VAS073_F_Perkamupaslaug1Apskaitosveikla1" localSheetId="1">'Forma 4'!$O$22</definedName>
    <definedName name="VAS073_F_Perkamupaslaug1Apskaitosveikla1">'Forma 4'!$O$22</definedName>
    <definedName name="VAS073_F_Perkamupaslaug1Kitareguliuoja1" localSheetId="1">'Forma 4'!$P$22</definedName>
    <definedName name="VAS073_F_Perkamupaslaug1Kitareguliuoja1">'Forma 4'!$P$22</definedName>
    <definedName name="VAS073_F_Personalomokym11IS" localSheetId="1">'Forma 4'!$D$56</definedName>
    <definedName name="VAS073_F_Personalomokym11IS">'Forma 4'!$D$56</definedName>
    <definedName name="VAS073_F_Personalomokym131GeriamojoVandens" localSheetId="1">'Forma 4'!$F$56</definedName>
    <definedName name="VAS073_F_Personalomokym131GeriamojoVandens">'Forma 4'!$F$56</definedName>
    <definedName name="VAS073_F_Personalomokym132GeriamojoVandens" localSheetId="1">'Forma 4'!$G$56</definedName>
    <definedName name="VAS073_F_Personalomokym132GeriamojoVandens">'Forma 4'!$G$56</definedName>
    <definedName name="VAS073_F_Personalomokym133GeriamojoVandens" localSheetId="1">'Forma 4'!$H$56</definedName>
    <definedName name="VAS073_F_Personalomokym133GeriamojoVandens">'Forma 4'!$H$56</definedName>
    <definedName name="VAS073_F_Personalomokym13IsViso" localSheetId="1">'Forma 4'!$E$56</definedName>
    <definedName name="VAS073_F_Personalomokym13IsViso">'Forma 4'!$E$56</definedName>
    <definedName name="VAS073_F_Personalomokym141NuotekuSurinkimas" localSheetId="1">'Forma 4'!$J$56</definedName>
    <definedName name="VAS073_F_Personalomokym141NuotekuSurinkimas">'Forma 4'!$J$56</definedName>
    <definedName name="VAS073_F_Personalomokym142NuotekuValymas" localSheetId="1">'Forma 4'!$K$56</definedName>
    <definedName name="VAS073_F_Personalomokym142NuotekuValymas">'Forma 4'!$K$56</definedName>
    <definedName name="VAS073_F_Personalomokym143NuotekuDumblo" localSheetId="1">'Forma 4'!$L$56</definedName>
    <definedName name="VAS073_F_Personalomokym143NuotekuDumblo">'Forma 4'!$L$56</definedName>
    <definedName name="VAS073_F_Personalomokym14IsViso" localSheetId="1">'Forma 4'!$I$56</definedName>
    <definedName name="VAS073_F_Personalomokym14IsViso">'Forma 4'!$I$56</definedName>
    <definedName name="VAS073_F_Personalomokym15PavirsiniuNuoteku" localSheetId="1">'Forma 4'!$M$56</definedName>
    <definedName name="VAS073_F_Personalomokym15PavirsiniuNuoteku">'Forma 4'!$M$56</definedName>
    <definedName name="VAS073_F_Personalomokym16KitosReguliuojamosios" localSheetId="1">'Forma 4'!$N$56</definedName>
    <definedName name="VAS073_F_Personalomokym16KitosReguliuojamosios">'Forma 4'!$N$56</definedName>
    <definedName name="VAS073_F_Personalomokym17KitosVeiklos" localSheetId="1">'Forma 4'!$Q$56</definedName>
    <definedName name="VAS073_F_Personalomokym17KitosVeiklos">'Forma 4'!$Q$56</definedName>
    <definedName name="VAS073_F_Personalomokym1Apskaitosveikla1" localSheetId="1">'Forma 4'!$O$56</definedName>
    <definedName name="VAS073_F_Personalomokym1Apskaitosveikla1">'Forma 4'!$O$56</definedName>
    <definedName name="VAS073_F_Personalomokym1Kitareguliuoja1" localSheetId="1">'Forma 4'!$P$56</definedName>
    <definedName name="VAS073_F_Personalomokym1Kitareguliuoja1">'Forma 4'!$P$56</definedName>
    <definedName name="VAS073_F_Personalomokym21IS" localSheetId="1">'Forma 4'!$D$112</definedName>
    <definedName name="VAS073_F_Personalomokym21IS">'Forma 4'!$D$112</definedName>
    <definedName name="VAS073_F_Personalomokym231GeriamojoVandens" localSheetId="1">'Forma 4'!$F$112</definedName>
    <definedName name="VAS073_F_Personalomokym231GeriamojoVandens">'Forma 4'!$F$112</definedName>
    <definedName name="VAS073_F_Personalomokym232GeriamojoVandens" localSheetId="1">'Forma 4'!$G$112</definedName>
    <definedName name="VAS073_F_Personalomokym232GeriamojoVandens">'Forma 4'!$G$112</definedName>
    <definedName name="VAS073_F_Personalomokym233GeriamojoVandens" localSheetId="1">'Forma 4'!$H$112</definedName>
    <definedName name="VAS073_F_Personalomokym233GeriamojoVandens">'Forma 4'!$H$112</definedName>
    <definedName name="VAS073_F_Personalomokym23IsViso" localSheetId="1">'Forma 4'!$E$112</definedName>
    <definedName name="VAS073_F_Personalomokym23IsViso">'Forma 4'!$E$112</definedName>
    <definedName name="VAS073_F_Personalomokym241NuotekuSurinkimas" localSheetId="1">'Forma 4'!$J$112</definedName>
    <definedName name="VAS073_F_Personalomokym241NuotekuSurinkimas">'Forma 4'!$J$112</definedName>
    <definedName name="VAS073_F_Personalomokym242NuotekuValymas" localSheetId="1">'Forma 4'!$K$112</definedName>
    <definedName name="VAS073_F_Personalomokym242NuotekuValymas">'Forma 4'!$K$112</definedName>
    <definedName name="VAS073_F_Personalomokym243NuotekuDumblo" localSheetId="1">'Forma 4'!$L$112</definedName>
    <definedName name="VAS073_F_Personalomokym243NuotekuDumblo">'Forma 4'!$L$112</definedName>
    <definedName name="VAS073_F_Personalomokym24IsViso" localSheetId="1">'Forma 4'!$I$112</definedName>
    <definedName name="VAS073_F_Personalomokym24IsViso">'Forma 4'!$I$112</definedName>
    <definedName name="VAS073_F_Personalomokym25PavirsiniuNuoteku" localSheetId="1">'Forma 4'!$M$112</definedName>
    <definedName name="VAS073_F_Personalomokym25PavirsiniuNuoteku">'Forma 4'!$M$112</definedName>
    <definedName name="VAS073_F_Personalomokym26KitosReguliuojamosios" localSheetId="1">'Forma 4'!$N$112</definedName>
    <definedName name="VAS073_F_Personalomokym26KitosReguliuojamosios">'Forma 4'!$N$112</definedName>
    <definedName name="VAS073_F_Personalomokym27KitosVeiklos" localSheetId="1">'Forma 4'!$Q$112</definedName>
    <definedName name="VAS073_F_Personalomokym27KitosVeiklos">'Forma 4'!$Q$112</definedName>
    <definedName name="VAS073_F_Personalomokym2Apskaitosveikla1" localSheetId="1">'Forma 4'!$O$112</definedName>
    <definedName name="VAS073_F_Personalomokym2Apskaitosveikla1">'Forma 4'!$O$112</definedName>
    <definedName name="VAS073_F_Personalomokym2Kitareguliuoja1" localSheetId="1">'Forma 4'!$P$112</definedName>
    <definedName name="VAS073_F_Personalomokym2Kitareguliuoja1">'Forma 4'!$P$112</definedName>
    <definedName name="VAS073_F_Personalomokym31IS" localSheetId="1">'Forma 4'!$D$209</definedName>
    <definedName name="VAS073_F_Personalomokym31IS">'Forma 4'!$D$209</definedName>
    <definedName name="VAS073_F_Personalomokym331GeriamojoVandens" localSheetId="1">'Forma 4'!$F$209</definedName>
    <definedName name="VAS073_F_Personalomokym331GeriamojoVandens">'Forma 4'!$F$209</definedName>
    <definedName name="VAS073_F_Personalomokym332GeriamojoVandens" localSheetId="1">'Forma 4'!$G$209</definedName>
    <definedName name="VAS073_F_Personalomokym332GeriamojoVandens">'Forma 4'!$G$209</definedName>
    <definedName name="VAS073_F_Personalomokym333GeriamojoVandens" localSheetId="1">'Forma 4'!$H$209</definedName>
    <definedName name="VAS073_F_Personalomokym333GeriamojoVandens">'Forma 4'!$H$209</definedName>
    <definedName name="VAS073_F_Personalomokym33IsViso" localSheetId="1">'Forma 4'!$E$209</definedName>
    <definedName name="VAS073_F_Personalomokym33IsViso">'Forma 4'!$E$209</definedName>
    <definedName name="VAS073_F_Personalomokym341NuotekuSurinkimas" localSheetId="1">'Forma 4'!$J$209</definedName>
    <definedName name="VAS073_F_Personalomokym341NuotekuSurinkimas">'Forma 4'!$J$209</definedName>
    <definedName name="VAS073_F_Personalomokym342NuotekuValymas" localSheetId="1">'Forma 4'!$K$209</definedName>
    <definedName name="VAS073_F_Personalomokym342NuotekuValymas">'Forma 4'!$K$209</definedName>
    <definedName name="VAS073_F_Personalomokym343NuotekuDumblo" localSheetId="1">'Forma 4'!$L$209</definedName>
    <definedName name="VAS073_F_Personalomokym343NuotekuDumblo">'Forma 4'!$L$209</definedName>
    <definedName name="VAS073_F_Personalomokym34IsViso" localSheetId="1">'Forma 4'!$I$209</definedName>
    <definedName name="VAS073_F_Personalomokym34IsViso">'Forma 4'!$I$209</definedName>
    <definedName name="VAS073_F_Personalomokym35PavirsiniuNuoteku" localSheetId="1">'Forma 4'!$M$209</definedName>
    <definedName name="VAS073_F_Personalomokym35PavirsiniuNuoteku">'Forma 4'!$M$209</definedName>
    <definedName name="VAS073_F_Personalomokym36KitosReguliuojamosios" localSheetId="1">'Forma 4'!$N$209</definedName>
    <definedName name="VAS073_F_Personalomokym36KitosReguliuojamosios">'Forma 4'!$N$209</definedName>
    <definedName name="VAS073_F_Personalomokym37KitosVeiklos" localSheetId="1">'Forma 4'!$Q$209</definedName>
    <definedName name="VAS073_F_Personalomokym37KitosVeiklos">'Forma 4'!$Q$209</definedName>
    <definedName name="VAS073_F_Personalomokym3Apskaitosveikla1" localSheetId="1">'Forma 4'!$O$209</definedName>
    <definedName name="VAS073_F_Personalomokym3Apskaitosveikla1">'Forma 4'!$O$209</definedName>
    <definedName name="VAS073_F_Personalomokym3Kitareguliuoja1" localSheetId="1">'Forma 4'!$P$209</definedName>
    <definedName name="VAS073_F_Personalomokym3Kitareguliuoja1">'Forma 4'!$P$209</definedName>
    <definedName name="VAS073_F_PersonaloMokymuSanaudos1IS" localSheetId="1">'Forma 4'!$D$164</definedName>
    <definedName name="VAS073_F_PersonaloMokymuSanaudos1IS">'Forma 4'!$D$164</definedName>
    <definedName name="VAS073_F_PersonaloMokymuSanaudos31GeriamojoVandens" localSheetId="1">'Forma 4'!$F$164</definedName>
    <definedName name="VAS073_F_PersonaloMokymuSanaudos31GeriamojoVandens">'Forma 4'!$F$164</definedName>
    <definedName name="VAS073_F_PersonaloMokymuSanaudos32GeriamojoVandens" localSheetId="1">'Forma 4'!$G$164</definedName>
    <definedName name="VAS073_F_PersonaloMokymuSanaudos32GeriamojoVandens">'Forma 4'!$G$164</definedName>
    <definedName name="VAS073_F_PersonaloMokymuSanaudos33GeriamojoVandens" localSheetId="1">'Forma 4'!$H$164</definedName>
    <definedName name="VAS073_F_PersonaloMokymuSanaudos33GeriamojoVandens">'Forma 4'!$H$164</definedName>
    <definedName name="VAS073_F_PersonaloMokymuSanaudos3IsViso" localSheetId="1">'Forma 4'!$E$164</definedName>
    <definedName name="VAS073_F_PersonaloMokymuSanaudos3IsViso">'Forma 4'!$E$164</definedName>
    <definedName name="VAS073_F_PersonaloMokymuSanaudos41NuotekuSurinkimas" localSheetId="1">'Forma 4'!$J$164</definedName>
    <definedName name="VAS073_F_PersonaloMokymuSanaudos41NuotekuSurinkimas">'Forma 4'!$J$164</definedName>
    <definedName name="VAS073_F_PersonaloMokymuSanaudos42NuotekuValymas" localSheetId="1">'Forma 4'!$K$164</definedName>
    <definedName name="VAS073_F_PersonaloMokymuSanaudos42NuotekuValymas">'Forma 4'!$K$164</definedName>
    <definedName name="VAS073_F_PersonaloMokymuSanaudos43NuotekuDumblo" localSheetId="1">'Forma 4'!$L$164</definedName>
    <definedName name="VAS073_F_PersonaloMokymuSanaudos43NuotekuDumblo">'Forma 4'!$L$164</definedName>
    <definedName name="VAS073_F_PersonaloMokymuSanaudos4IsViso" localSheetId="1">'Forma 4'!$I$164</definedName>
    <definedName name="VAS073_F_PersonaloMokymuSanaudos4IsViso">'Forma 4'!$I$164</definedName>
    <definedName name="VAS073_F_PersonaloMokymuSanaudos5PavirsiniuNuoteku" localSheetId="1">'Forma 4'!$M$164</definedName>
    <definedName name="VAS073_F_PersonaloMokymuSanaudos5PavirsiniuNuoteku">'Forma 4'!$M$164</definedName>
    <definedName name="VAS073_F_PersonaloMokymuSanaudos6KitosReguliuojamosios" localSheetId="1">'Forma 4'!$N$164</definedName>
    <definedName name="VAS073_F_PersonaloMokymuSanaudos6KitosReguliuojamosios">'Forma 4'!$N$164</definedName>
    <definedName name="VAS073_F_PersonaloMokymuSanaudos7KitosVeiklos" localSheetId="1">'Forma 4'!$Q$164</definedName>
    <definedName name="VAS073_F_PersonaloMokymuSanaudos7KitosVeiklos">'Forma 4'!$Q$164</definedName>
    <definedName name="VAS073_F_PersonaloMokymuSanaudosApskaitosveikla1" localSheetId="1">'Forma 4'!$O$164</definedName>
    <definedName name="VAS073_F_PersonaloMokymuSanaudosApskaitosveikla1">'Forma 4'!$O$164</definedName>
    <definedName name="VAS073_F_PersonaloMokymuSanaudosKitareguliuoja1" localSheetId="1">'Forma 4'!$P$164</definedName>
    <definedName name="VAS073_F_PersonaloMokymuSanaudosKitareguliuoja1">'Forma 4'!$P$164</definedName>
    <definedName name="VAS073_F_Personalosanau11IS" localSheetId="1">'Forma 4'!$D$20</definedName>
    <definedName name="VAS073_F_Personalosanau11IS">'Forma 4'!$D$20</definedName>
    <definedName name="VAS073_F_Personalosanau131GeriamojoVandens" localSheetId="1">'Forma 4'!$F$20</definedName>
    <definedName name="VAS073_F_Personalosanau131GeriamojoVandens">'Forma 4'!$F$20</definedName>
    <definedName name="VAS073_F_Personalosanau132GeriamojoVandens" localSheetId="1">'Forma 4'!$G$20</definedName>
    <definedName name="VAS073_F_Personalosanau132GeriamojoVandens">'Forma 4'!$G$20</definedName>
    <definedName name="VAS073_F_Personalosanau133GeriamojoVandens" localSheetId="1">'Forma 4'!$H$20</definedName>
    <definedName name="VAS073_F_Personalosanau133GeriamojoVandens">'Forma 4'!$H$20</definedName>
    <definedName name="VAS073_F_Personalosanau13IsViso" localSheetId="1">'Forma 4'!$E$20</definedName>
    <definedName name="VAS073_F_Personalosanau13IsViso">'Forma 4'!$E$20</definedName>
    <definedName name="VAS073_F_Personalosanau141NuotekuSurinkimas" localSheetId="1">'Forma 4'!$J$20</definedName>
    <definedName name="VAS073_F_Personalosanau141NuotekuSurinkimas">'Forma 4'!$J$20</definedName>
    <definedName name="VAS073_F_Personalosanau142NuotekuValymas" localSheetId="1">'Forma 4'!$K$20</definedName>
    <definedName name="VAS073_F_Personalosanau142NuotekuValymas">'Forma 4'!$K$20</definedName>
    <definedName name="VAS073_F_Personalosanau143NuotekuDumblo" localSheetId="1">'Forma 4'!$L$20</definedName>
    <definedName name="VAS073_F_Personalosanau143NuotekuDumblo">'Forma 4'!$L$20</definedName>
    <definedName name="VAS073_F_Personalosanau14IsViso" localSheetId="1">'Forma 4'!$I$20</definedName>
    <definedName name="VAS073_F_Personalosanau14IsViso">'Forma 4'!$I$20</definedName>
    <definedName name="VAS073_F_Personalosanau15PavirsiniuNuoteku" localSheetId="1">'Forma 4'!$M$20</definedName>
    <definedName name="VAS073_F_Personalosanau15PavirsiniuNuoteku">'Forma 4'!$M$20</definedName>
    <definedName name="VAS073_F_Personalosanau16KitosReguliuojamosios" localSheetId="1">'Forma 4'!$N$20</definedName>
    <definedName name="VAS073_F_Personalosanau16KitosReguliuojamosios">'Forma 4'!$N$20</definedName>
    <definedName name="VAS073_F_Personalosanau17KitosVeiklos" localSheetId="1">'Forma 4'!$Q$20</definedName>
    <definedName name="VAS073_F_Personalosanau17KitosVeiklos">'Forma 4'!$Q$20</definedName>
    <definedName name="VAS073_F_Personalosanau1Apskaitosveikla1" localSheetId="1">'Forma 4'!$O$20</definedName>
    <definedName name="VAS073_F_Personalosanau1Apskaitosveikla1">'Forma 4'!$O$20</definedName>
    <definedName name="VAS073_F_Personalosanau1Kitareguliuoja1" localSheetId="1">'Forma 4'!$P$20</definedName>
    <definedName name="VAS073_F_Personalosanau1Kitareguliuoja1">'Forma 4'!$P$20</definedName>
    <definedName name="VAS073_F_Personalosanau21IS" localSheetId="1">'Forma 4'!$D$52</definedName>
    <definedName name="VAS073_F_Personalosanau21IS">'Forma 4'!$D$52</definedName>
    <definedName name="VAS073_F_Personalosanau231GeriamojoVandens" localSheetId="1">'Forma 4'!$F$52</definedName>
    <definedName name="VAS073_F_Personalosanau231GeriamojoVandens">'Forma 4'!$F$52</definedName>
    <definedName name="VAS073_F_Personalosanau232GeriamojoVandens" localSheetId="1">'Forma 4'!$G$52</definedName>
    <definedName name="VAS073_F_Personalosanau232GeriamojoVandens">'Forma 4'!$G$52</definedName>
    <definedName name="VAS073_F_Personalosanau233GeriamojoVandens" localSheetId="1">'Forma 4'!$H$52</definedName>
    <definedName name="VAS073_F_Personalosanau233GeriamojoVandens">'Forma 4'!$H$52</definedName>
    <definedName name="VAS073_F_Personalosanau23IsViso" localSheetId="1">'Forma 4'!$E$52</definedName>
    <definedName name="VAS073_F_Personalosanau23IsViso">'Forma 4'!$E$52</definedName>
    <definedName name="VAS073_F_Personalosanau241NuotekuSurinkimas" localSheetId="1">'Forma 4'!$J$52</definedName>
    <definedName name="VAS073_F_Personalosanau241NuotekuSurinkimas">'Forma 4'!$J$52</definedName>
    <definedName name="VAS073_F_Personalosanau242NuotekuValymas" localSheetId="1">'Forma 4'!$K$52</definedName>
    <definedName name="VAS073_F_Personalosanau242NuotekuValymas">'Forma 4'!$K$52</definedName>
    <definedName name="VAS073_F_Personalosanau243NuotekuDumblo" localSheetId="1">'Forma 4'!$L$52</definedName>
    <definedName name="VAS073_F_Personalosanau243NuotekuDumblo">'Forma 4'!$L$52</definedName>
    <definedName name="VAS073_F_Personalosanau24IsViso" localSheetId="1">'Forma 4'!$I$52</definedName>
    <definedName name="VAS073_F_Personalosanau24IsViso">'Forma 4'!$I$52</definedName>
    <definedName name="VAS073_F_Personalosanau25PavirsiniuNuoteku" localSheetId="1">'Forma 4'!$M$52</definedName>
    <definedName name="VAS073_F_Personalosanau25PavirsiniuNuoteku">'Forma 4'!$M$52</definedName>
    <definedName name="VAS073_F_Personalosanau26KitosReguliuojamosios" localSheetId="1">'Forma 4'!$N$52</definedName>
    <definedName name="VAS073_F_Personalosanau26KitosReguliuojamosios">'Forma 4'!$N$52</definedName>
    <definedName name="VAS073_F_Personalosanau27KitosVeiklos" localSheetId="1">'Forma 4'!$Q$52</definedName>
    <definedName name="VAS073_F_Personalosanau27KitosVeiklos">'Forma 4'!$Q$52</definedName>
    <definedName name="VAS073_F_Personalosanau2Apskaitosveikla1" localSheetId="1">'Forma 4'!$O$52</definedName>
    <definedName name="VAS073_F_Personalosanau2Apskaitosveikla1">'Forma 4'!$O$52</definedName>
    <definedName name="VAS073_F_Personalosanau2Kitareguliuoja1" localSheetId="1">'Forma 4'!$P$52</definedName>
    <definedName name="VAS073_F_Personalosanau2Kitareguliuoja1">'Forma 4'!$P$52</definedName>
    <definedName name="VAS073_F_Personalosanau31IS" localSheetId="1">'Forma 4'!$D$108</definedName>
    <definedName name="VAS073_F_Personalosanau31IS">'Forma 4'!$D$108</definedName>
    <definedName name="VAS073_F_Personalosanau331GeriamojoVandens" localSheetId="1">'Forma 4'!$F$108</definedName>
    <definedName name="VAS073_F_Personalosanau331GeriamojoVandens">'Forma 4'!$F$108</definedName>
    <definedName name="VAS073_F_Personalosanau332GeriamojoVandens" localSheetId="1">'Forma 4'!$G$108</definedName>
    <definedName name="VAS073_F_Personalosanau332GeriamojoVandens">'Forma 4'!$G$108</definedName>
    <definedName name="VAS073_F_Personalosanau333GeriamojoVandens" localSheetId="1">'Forma 4'!$H$108</definedName>
    <definedName name="VAS073_F_Personalosanau333GeriamojoVandens">'Forma 4'!$H$108</definedName>
    <definedName name="VAS073_F_Personalosanau33IsViso" localSheetId="1">'Forma 4'!$E$108</definedName>
    <definedName name="VAS073_F_Personalosanau33IsViso">'Forma 4'!$E$108</definedName>
    <definedName name="VAS073_F_Personalosanau341NuotekuSurinkimas" localSheetId="1">'Forma 4'!$J$108</definedName>
    <definedName name="VAS073_F_Personalosanau341NuotekuSurinkimas">'Forma 4'!$J$108</definedName>
    <definedName name="VAS073_F_Personalosanau342NuotekuValymas" localSheetId="1">'Forma 4'!$K$108</definedName>
    <definedName name="VAS073_F_Personalosanau342NuotekuValymas">'Forma 4'!$K$108</definedName>
    <definedName name="VAS073_F_Personalosanau343NuotekuDumblo" localSheetId="1">'Forma 4'!$L$108</definedName>
    <definedName name="VAS073_F_Personalosanau343NuotekuDumblo">'Forma 4'!$L$108</definedName>
    <definedName name="VAS073_F_Personalosanau34IsViso" localSheetId="1">'Forma 4'!$I$108</definedName>
    <definedName name="VAS073_F_Personalosanau34IsViso">'Forma 4'!$I$108</definedName>
    <definedName name="VAS073_F_Personalosanau35PavirsiniuNuoteku" localSheetId="1">'Forma 4'!$M$108</definedName>
    <definedName name="VAS073_F_Personalosanau35PavirsiniuNuoteku">'Forma 4'!$M$108</definedName>
    <definedName name="VAS073_F_Personalosanau36KitosReguliuojamosios" localSheetId="1">'Forma 4'!$N$108</definedName>
    <definedName name="VAS073_F_Personalosanau36KitosReguliuojamosios">'Forma 4'!$N$108</definedName>
    <definedName name="VAS073_F_Personalosanau37KitosVeiklos" localSheetId="1">'Forma 4'!$Q$108</definedName>
    <definedName name="VAS073_F_Personalosanau37KitosVeiklos">'Forma 4'!$Q$108</definedName>
    <definedName name="VAS073_F_Personalosanau3Apskaitosveikla1" localSheetId="1">'Forma 4'!$O$108</definedName>
    <definedName name="VAS073_F_Personalosanau3Apskaitosveikla1">'Forma 4'!$O$108</definedName>
    <definedName name="VAS073_F_Personalosanau3Kitareguliuoja1" localSheetId="1">'Forma 4'!$P$108</definedName>
    <definedName name="VAS073_F_Personalosanau3Kitareguliuoja1">'Forma 4'!$P$108</definedName>
    <definedName name="VAS073_F_Personalosanau41IS" localSheetId="1">'Forma 4'!$D$205</definedName>
    <definedName name="VAS073_F_Personalosanau41IS">'Forma 4'!$D$205</definedName>
    <definedName name="VAS073_F_Personalosanau431GeriamojoVandens" localSheetId="1">'Forma 4'!$F$205</definedName>
    <definedName name="VAS073_F_Personalosanau431GeriamojoVandens">'Forma 4'!$F$205</definedName>
    <definedName name="VAS073_F_Personalosanau432GeriamojoVandens" localSheetId="1">'Forma 4'!$G$205</definedName>
    <definedName name="VAS073_F_Personalosanau432GeriamojoVandens">'Forma 4'!$G$205</definedName>
    <definedName name="VAS073_F_Personalosanau433GeriamojoVandens" localSheetId="1">'Forma 4'!$H$205</definedName>
    <definedName name="VAS073_F_Personalosanau433GeriamojoVandens">'Forma 4'!$H$205</definedName>
    <definedName name="VAS073_F_Personalosanau43IsViso" localSheetId="1">'Forma 4'!$E$205</definedName>
    <definedName name="VAS073_F_Personalosanau43IsViso">'Forma 4'!$E$205</definedName>
    <definedName name="VAS073_F_Personalosanau441NuotekuSurinkimas" localSheetId="1">'Forma 4'!$J$205</definedName>
    <definedName name="VAS073_F_Personalosanau441NuotekuSurinkimas">'Forma 4'!$J$205</definedName>
    <definedName name="VAS073_F_Personalosanau442NuotekuValymas" localSheetId="1">'Forma 4'!$K$205</definedName>
    <definedName name="VAS073_F_Personalosanau442NuotekuValymas">'Forma 4'!$K$205</definedName>
    <definedName name="VAS073_F_Personalosanau443NuotekuDumblo" localSheetId="1">'Forma 4'!$L$205</definedName>
    <definedName name="VAS073_F_Personalosanau443NuotekuDumblo">'Forma 4'!$L$205</definedName>
    <definedName name="VAS073_F_Personalosanau44IsViso" localSheetId="1">'Forma 4'!$I$205</definedName>
    <definedName name="VAS073_F_Personalosanau44IsViso">'Forma 4'!$I$205</definedName>
    <definedName name="VAS073_F_Personalosanau45PavirsiniuNuoteku" localSheetId="1">'Forma 4'!$M$205</definedName>
    <definedName name="VAS073_F_Personalosanau45PavirsiniuNuoteku">'Forma 4'!$M$205</definedName>
    <definedName name="VAS073_F_Personalosanau46KitosReguliuojamosios" localSheetId="1">'Forma 4'!$N$205</definedName>
    <definedName name="VAS073_F_Personalosanau46KitosReguliuojamosios">'Forma 4'!$N$205</definedName>
    <definedName name="VAS073_F_Personalosanau47KitosVeiklos" localSheetId="1">'Forma 4'!$Q$205</definedName>
    <definedName name="VAS073_F_Personalosanau47KitosVeiklos">'Forma 4'!$Q$205</definedName>
    <definedName name="VAS073_F_Personalosanau4Apskaitosveikla1" localSheetId="1">'Forma 4'!$O$205</definedName>
    <definedName name="VAS073_F_Personalosanau4Apskaitosveikla1">'Forma 4'!$O$205</definedName>
    <definedName name="VAS073_F_Personalosanau4Kitareguliuoja1" localSheetId="1">'Forma 4'!$P$205</definedName>
    <definedName name="VAS073_F_Personalosanau4Kitareguliuoja1">'Forma 4'!$P$205</definedName>
    <definedName name="VAS073_F_Profesineslite11IS" localSheetId="1">'Forma 4'!$D$76</definedName>
    <definedName name="VAS073_F_Profesineslite11IS">'Forma 4'!$D$76</definedName>
    <definedName name="VAS073_F_Profesineslite131GeriamojoVandens" localSheetId="1">'Forma 4'!$F$76</definedName>
    <definedName name="VAS073_F_Profesineslite131GeriamojoVandens">'Forma 4'!$F$76</definedName>
    <definedName name="VAS073_F_Profesineslite132GeriamojoVandens" localSheetId="1">'Forma 4'!$G$76</definedName>
    <definedName name="VAS073_F_Profesineslite132GeriamojoVandens">'Forma 4'!$G$76</definedName>
    <definedName name="VAS073_F_Profesineslite133GeriamojoVandens" localSheetId="1">'Forma 4'!$H$76</definedName>
    <definedName name="VAS073_F_Profesineslite133GeriamojoVandens">'Forma 4'!$H$76</definedName>
    <definedName name="VAS073_F_Profesineslite13IsViso" localSheetId="1">'Forma 4'!$E$76</definedName>
    <definedName name="VAS073_F_Profesineslite13IsViso">'Forma 4'!$E$76</definedName>
    <definedName name="VAS073_F_Profesineslite141NuotekuSurinkimas" localSheetId="1">'Forma 4'!$J$76</definedName>
    <definedName name="VAS073_F_Profesineslite141NuotekuSurinkimas">'Forma 4'!$J$76</definedName>
    <definedName name="VAS073_F_Profesineslite142NuotekuValymas" localSheetId="1">'Forma 4'!$K$76</definedName>
    <definedName name="VAS073_F_Profesineslite142NuotekuValymas">'Forma 4'!$K$76</definedName>
    <definedName name="VAS073_F_Profesineslite143NuotekuDumblo" localSheetId="1">'Forma 4'!$L$76</definedName>
    <definedName name="VAS073_F_Profesineslite143NuotekuDumblo">'Forma 4'!$L$76</definedName>
    <definedName name="VAS073_F_Profesineslite14IsViso" localSheetId="1">'Forma 4'!$I$76</definedName>
    <definedName name="VAS073_F_Profesineslite14IsViso">'Forma 4'!$I$76</definedName>
    <definedName name="VAS073_F_Profesineslite15PavirsiniuNuoteku" localSheetId="1">'Forma 4'!$M$76</definedName>
    <definedName name="VAS073_F_Profesineslite15PavirsiniuNuoteku">'Forma 4'!$M$76</definedName>
    <definedName name="VAS073_F_Profesineslite16KitosReguliuojamosios" localSheetId="1">'Forma 4'!$N$76</definedName>
    <definedName name="VAS073_F_Profesineslite16KitosReguliuojamosios">'Forma 4'!$N$76</definedName>
    <definedName name="VAS073_F_Profesineslite17KitosVeiklos" localSheetId="1">'Forma 4'!$Q$76</definedName>
    <definedName name="VAS073_F_Profesineslite17KitosVeiklos">'Forma 4'!$Q$76</definedName>
    <definedName name="VAS073_F_Profesineslite1Apskaitosveikla1" localSheetId="1">'Forma 4'!$O$76</definedName>
    <definedName name="VAS073_F_Profesineslite1Apskaitosveikla1">'Forma 4'!$O$76</definedName>
    <definedName name="VAS073_F_Profesineslite1Kitareguliuoja1" localSheetId="1">'Forma 4'!$P$76</definedName>
    <definedName name="VAS073_F_Profesineslite1Kitareguliuoja1">'Forma 4'!$P$76</definedName>
    <definedName name="VAS073_F_Profesineslite21IS" localSheetId="1">'Forma 4'!$D$129</definedName>
    <definedName name="VAS073_F_Profesineslite21IS">'Forma 4'!$D$129</definedName>
    <definedName name="VAS073_F_Profesineslite231GeriamojoVandens" localSheetId="1">'Forma 4'!$F$129</definedName>
    <definedName name="VAS073_F_Profesineslite231GeriamojoVandens">'Forma 4'!$F$129</definedName>
    <definedName name="VAS073_F_Profesineslite232GeriamojoVandens" localSheetId="1">'Forma 4'!$G$129</definedName>
    <definedName name="VAS073_F_Profesineslite232GeriamojoVandens">'Forma 4'!$G$129</definedName>
    <definedName name="VAS073_F_Profesineslite233GeriamojoVandens" localSheetId="1">'Forma 4'!$H$129</definedName>
    <definedName name="VAS073_F_Profesineslite233GeriamojoVandens">'Forma 4'!$H$129</definedName>
    <definedName name="VAS073_F_Profesineslite23IsViso" localSheetId="1">'Forma 4'!$E$129</definedName>
    <definedName name="VAS073_F_Profesineslite23IsViso">'Forma 4'!$E$129</definedName>
    <definedName name="VAS073_F_Profesineslite241NuotekuSurinkimas" localSheetId="1">'Forma 4'!$J$129</definedName>
    <definedName name="VAS073_F_Profesineslite241NuotekuSurinkimas">'Forma 4'!$J$129</definedName>
    <definedName name="VAS073_F_Profesineslite242NuotekuValymas" localSheetId="1">'Forma 4'!$K$129</definedName>
    <definedName name="VAS073_F_Profesineslite242NuotekuValymas">'Forma 4'!$K$129</definedName>
    <definedName name="VAS073_F_Profesineslite243NuotekuDumblo" localSheetId="1">'Forma 4'!$L$129</definedName>
    <definedName name="VAS073_F_Profesineslite243NuotekuDumblo">'Forma 4'!$L$129</definedName>
    <definedName name="VAS073_F_Profesineslite24IsViso" localSheetId="1">'Forma 4'!$I$129</definedName>
    <definedName name="VAS073_F_Profesineslite24IsViso">'Forma 4'!$I$129</definedName>
    <definedName name="VAS073_F_Profesineslite25PavirsiniuNuoteku" localSheetId="1">'Forma 4'!$M$129</definedName>
    <definedName name="VAS073_F_Profesineslite25PavirsiniuNuoteku">'Forma 4'!$M$129</definedName>
    <definedName name="VAS073_F_Profesineslite26KitosReguliuojamosios" localSheetId="1">'Forma 4'!$N$129</definedName>
    <definedName name="VAS073_F_Profesineslite26KitosReguliuojamosios">'Forma 4'!$N$129</definedName>
    <definedName name="VAS073_F_Profesineslite27KitosVeiklos" localSheetId="1">'Forma 4'!$Q$129</definedName>
    <definedName name="VAS073_F_Profesineslite27KitosVeiklos">'Forma 4'!$Q$129</definedName>
    <definedName name="VAS073_F_Profesineslite2Apskaitosveikla1" localSheetId="1">'Forma 4'!$O$129</definedName>
    <definedName name="VAS073_F_Profesineslite2Apskaitosveikla1">'Forma 4'!$O$129</definedName>
    <definedName name="VAS073_F_Profesineslite2Kitareguliuoja1" localSheetId="1">'Forma 4'!$P$129</definedName>
    <definedName name="VAS073_F_Profesineslite2Kitareguliuoja1">'Forma 4'!$P$129</definedName>
    <definedName name="VAS073_F_Profesineslite31IS" localSheetId="1">'Forma 4'!$D$181</definedName>
    <definedName name="VAS073_F_Profesineslite31IS">'Forma 4'!$D$181</definedName>
    <definedName name="VAS073_F_Profesineslite331GeriamojoVandens" localSheetId="1">'Forma 4'!$F$181</definedName>
    <definedName name="VAS073_F_Profesineslite331GeriamojoVandens">'Forma 4'!$F$181</definedName>
    <definedName name="VAS073_F_Profesineslite332GeriamojoVandens" localSheetId="1">'Forma 4'!$G$181</definedName>
    <definedName name="VAS073_F_Profesineslite332GeriamojoVandens">'Forma 4'!$G$181</definedName>
    <definedName name="VAS073_F_Profesineslite333GeriamojoVandens" localSheetId="1">'Forma 4'!$H$181</definedName>
    <definedName name="VAS073_F_Profesineslite333GeriamojoVandens">'Forma 4'!$H$181</definedName>
    <definedName name="VAS073_F_Profesineslite33IsViso" localSheetId="1">'Forma 4'!$E$181</definedName>
    <definedName name="VAS073_F_Profesineslite33IsViso">'Forma 4'!$E$181</definedName>
    <definedName name="VAS073_F_Profesineslite341NuotekuSurinkimas" localSheetId="1">'Forma 4'!$J$181</definedName>
    <definedName name="VAS073_F_Profesineslite341NuotekuSurinkimas">'Forma 4'!$J$181</definedName>
    <definedName name="VAS073_F_Profesineslite342NuotekuValymas" localSheetId="1">'Forma 4'!$K$181</definedName>
    <definedName name="VAS073_F_Profesineslite342NuotekuValymas">'Forma 4'!$K$181</definedName>
    <definedName name="VAS073_F_Profesineslite343NuotekuDumblo" localSheetId="1">'Forma 4'!$L$181</definedName>
    <definedName name="VAS073_F_Profesineslite343NuotekuDumblo">'Forma 4'!$L$181</definedName>
    <definedName name="VAS073_F_Profesineslite34IsViso" localSheetId="1">'Forma 4'!$I$181</definedName>
    <definedName name="VAS073_F_Profesineslite34IsViso">'Forma 4'!$I$181</definedName>
    <definedName name="VAS073_F_Profesineslite35PavirsiniuNuoteku" localSheetId="1">'Forma 4'!$M$181</definedName>
    <definedName name="VAS073_F_Profesineslite35PavirsiniuNuoteku">'Forma 4'!$M$181</definedName>
    <definedName name="VAS073_F_Profesineslite36KitosReguliuojamosios" localSheetId="1">'Forma 4'!$N$181</definedName>
    <definedName name="VAS073_F_Profesineslite36KitosReguliuojamosios">'Forma 4'!$N$181</definedName>
    <definedName name="VAS073_F_Profesineslite37KitosVeiklos" localSheetId="1">'Forma 4'!$Q$181</definedName>
    <definedName name="VAS073_F_Profesineslite37KitosVeiklos">'Forma 4'!$Q$181</definedName>
    <definedName name="VAS073_F_Profesineslite3Apskaitosveikla1" localSheetId="1">'Forma 4'!$O$181</definedName>
    <definedName name="VAS073_F_Profesineslite3Apskaitosveikla1">'Forma 4'!$O$181</definedName>
    <definedName name="VAS073_F_Profesineslite3Kitareguliuoja1" localSheetId="1">'Forma 4'!$P$181</definedName>
    <definedName name="VAS073_F_Profesineslite3Kitareguliuoja1">'Forma 4'!$P$181</definedName>
    <definedName name="VAS073_F_Profesineslite41IS" localSheetId="1">'Forma 4'!$D$226</definedName>
    <definedName name="VAS073_F_Profesineslite41IS">'Forma 4'!$D$226</definedName>
    <definedName name="VAS073_F_Profesineslite431GeriamojoVandens" localSheetId="1">'Forma 4'!$F$226</definedName>
    <definedName name="VAS073_F_Profesineslite431GeriamojoVandens">'Forma 4'!$F$226</definedName>
    <definedName name="VAS073_F_Profesineslite432GeriamojoVandens" localSheetId="1">'Forma 4'!$G$226</definedName>
    <definedName name="VAS073_F_Profesineslite432GeriamojoVandens">'Forma 4'!$G$226</definedName>
    <definedName name="VAS073_F_Profesineslite433GeriamojoVandens" localSheetId="1">'Forma 4'!$H$226</definedName>
    <definedName name="VAS073_F_Profesineslite433GeriamojoVandens">'Forma 4'!$H$226</definedName>
    <definedName name="VAS073_F_Profesineslite43IsViso" localSheetId="1">'Forma 4'!$E$226</definedName>
    <definedName name="VAS073_F_Profesineslite43IsViso">'Forma 4'!$E$226</definedName>
    <definedName name="VAS073_F_Profesineslite441NuotekuSurinkimas" localSheetId="1">'Forma 4'!$J$226</definedName>
    <definedName name="VAS073_F_Profesineslite441NuotekuSurinkimas">'Forma 4'!$J$226</definedName>
    <definedName name="VAS073_F_Profesineslite442NuotekuValymas" localSheetId="1">'Forma 4'!$K$226</definedName>
    <definedName name="VAS073_F_Profesineslite442NuotekuValymas">'Forma 4'!$K$226</definedName>
    <definedName name="VAS073_F_Profesineslite443NuotekuDumblo" localSheetId="1">'Forma 4'!$L$226</definedName>
    <definedName name="VAS073_F_Profesineslite443NuotekuDumblo">'Forma 4'!$L$226</definedName>
    <definedName name="VAS073_F_Profesineslite44IsViso" localSheetId="1">'Forma 4'!$I$226</definedName>
    <definedName name="VAS073_F_Profesineslite44IsViso">'Forma 4'!$I$226</definedName>
    <definedName name="VAS073_F_Profesineslite45PavirsiniuNuoteku" localSheetId="1">'Forma 4'!$M$226</definedName>
    <definedName name="VAS073_F_Profesineslite45PavirsiniuNuoteku">'Forma 4'!$M$226</definedName>
    <definedName name="VAS073_F_Profesineslite46KitosReguliuojamosios" localSheetId="1">'Forma 4'!$N$226</definedName>
    <definedName name="VAS073_F_Profesineslite46KitosReguliuojamosios">'Forma 4'!$N$226</definedName>
    <definedName name="VAS073_F_Profesineslite47KitosVeiklos" localSheetId="1">'Forma 4'!$Q$226</definedName>
    <definedName name="VAS073_F_Profesineslite47KitosVeiklos">'Forma 4'!$Q$226</definedName>
    <definedName name="VAS073_F_Profesineslite4Apskaitosveikla1" localSheetId="1">'Forma 4'!$O$226</definedName>
    <definedName name="VAS073_F_Profesineslite4Apskaitosveikla1">'Forma 4'!$O$226</definedName>
    <definedName name="VAS073_F_Profesineslite4Kitareguliuoja1" localSheetId="1">'Forma 4'!$P$226</definedName>
    <definedName name="VAS073_F_Profesineslite4Kitareguliuoja1">'Forma 4'!$P$226</definedName>
    <definedName name="VAS073_F_Remontoiraptar11IS" localSheetId="1">'Forma 4'!$D$19</definedName>
    <definedName name="VAS073_F_Remontoiraptar11IS">'Forma 4'!$D$19</definedName>
    <definedName name="VAS073_F_Remontoiraptar131GeriamojoVandens" localSheetId="1">'Forma 4'!$F$19</definedName>
    <definedName name="VAS073_F_Remontoiraptar131GeriamojoVandens">'Forma 4'!$F$19</definedName>
    <definedName name="VAS073_F_Remontoiraptar132GeriamojoVandens" localSheetId="1">'Forma 4'!$G$19</definedName>
    <definedName name="VAS073_F_Remontoiraptar132GeriamojoVandens">'Forma 4'!$G$19</definedName>
    <definedName name="VAS073_F_Remontoiraptar133GeriamojoVandens" localSheetId="1">'Forma 4'!$H$19</definedName>
    <definedName name="VAS073_F_Remontoiraptar133GeriamojoVandens">'Forma 4'!$H$19</definedName>
    <definedName name="VAS073_F_Remontoiraptar13IsViso" localSheetId="1">'Forma 4'!$E$19</definedName>
    <definedName name="VAS073_F_Remontoiraptar13IsViso">'Forma 4'!$E$19</definedName>
    <definedName name="VAS073_F_Remontoiraptar141NuotekuSurinkimas" localSheetId="1">'Forma 4'!$J$19</definedName>
    <definedName name="VAS073_F_Remontoiraptar141NuotekuSurinkimas">'Forma 4'!$J$19</definedName>
    <definedName name="VAS073_F_Remontoiraptar142NuotekuValymas" localSheetId="1">'Forma 4'!$K$19</definedName>
    <definedName name="VAS073_F_Remontoiraptar142NuotekuValymas">'Forma 4'!$K$19</definedName>
    <definedName name="VAS073_F_Remontoiraptar143NuotekuDumblo" localSheetId="1">'Forma 4'!$L$19</definedName>
    <definedName name="VAS073_F_Remontoiraptar143NuotekuDumblo">'Forma 4'!$L$19</definedName>
    <definedName name="VAS073_F_Remontoiraptar14IsViso" localSheetId="1">'Forma 4'!$I$19</definedName>
    <definedName name="VAS073_F_Remontoiraptar14IsViso">'Forma 4'!$I$19</definedName>
    <definedName name="VAS073_F_Remontoiraptar15PavirsiniuNuoteku" localSheetId="1">'Forma 4'!$M$19</definedName>
    <definedName name="VAS073_F_Remontoiraptar15PavirsiniuNuoteku">'Forma 4'!$M$19</definedName>
    <definedName name="VAS073_F_Remontoiraptar16KitosReguliuojamosios" localSheetId="1">'Forma 4'!$N$19</definedName>
    <definedName name="VAS073_F_Remontoiraptar16KitosReguliuojamosios">'Forma 4'!$N$19</definedName>
    <definedName name="VAS073_F_Remontoiraptar17KitosVeiklos" localSheetId="1">'Forma 4'!$Q$19</definedName>
    <definedName name="VAS073_F_Remontoiraptar17KitosVeiklos">'Forma 4'!$Q$19</definedName>
    <definedName name="VAS073_F_Remontoiraptar1Apskaitosveikla1" localSheetId="1">'Forma 4'!$O$19</definedName>
    <definedName name="VAS073_F_Remontoiraptar1Apskaitosveikla1">'Forma 4'!$O$19</definedName>
    <definedName name="VAS073_F_Remontoiraptar1Kitareguliuoja1" localSheetId="1">'Forma 4'!$P$19</definedName>
    <definedName name="VAS073_F_Remontoiraptar1Kitareguliuoja1">'Forma 4'!$P$19</definedName>
    <definedName name="VAS073_F_Remontoiraptar21IS" localSheetId="1">'Forma 4'!$D$47</definedName>
    <definedName name="VAS073_F_Remontoiraptar21IS">'Forma 4'!$D$47</definedName>
    <definedName name="VAS073_F_Remontoiraptar231GeriamojoVandens" localSheetId="1">'Forma 4'!$F$47</definedName>
    <definedName name="VAS073_F_Remontoiraptar231GeriamojoVandens">'Forma 4'!$F$47</definedName>
    <definedName name="VAS073_F_Remontoiraptar232GeriamojoVandens" localSheetId="1">'Forma 4'!$G$47</definedName>
    <definedName name="VAS073_F_Remontoiraptar232GeriamojoVandens">'Forma 4'!$G$47</definedName>
    <definedName name="VAS073_F_Remontoiraptar233GeriamojoVandens" localSheetId="1">'Forma 4'!$H$47</definedName>
    <definedName name="VAS073_F_Remontoiraptar233GeriamojoVandens">'Forma 4'!$H$47</definedName>
    <definedName name="VAS073_F_Remontoiraptar23IsViso" localSheetId="1">'Forma 4'!$E$47</definedName>
    <definedName name="VAS073_F_Remontoiraptar23IsViso">'Forma 4'!$E$47</definedName>
    <definedName name="VAS073_F_Remontoiraptar241NuotekuSurinkimas" localSheetId="1">'Forma 4'!$J$47</definedName>
    <definedName name="VAS073_F_Remontoiraptar241NuotekuSurinkimas">'Forma 4'!$J$47</definedName>
    <definedName name="VAS073_F_Remontoiraptar242NuotekuValymas" localSheetId="1">'Forma 4'!$K$47</definedName>
    <definedName name="VAS073_F_Remontoiraptar242NuotekuValymas">'Forma 4'!$K$47</definedName>
    <definedName name="VAS073_F_Remontoiraptar243NuotekuDumblo" localSheetId="1">'Forma 4'!$L$47</definedName>
    <definedName name="VAS073_F_Remontoiraptar243NuotekuDumblo">'Forma 4'!$L$47</definedName>
    <definedName name="VAS073_F_Remontoiraptar24IsViso" localSheetId="1">'Forma 4'!$I$47</definedName>
    <definedName name="VAS073_F_Remontoiraptar24IsViso">'Forma 4'!$I$47</definedName>
    <definedName name="VAS073_F_Remontoiraptar25PavirsiniuNuoteku" localSheetId="1">'Forma 4'!$M$47</definedName>
    <definedName name="VAS073_F_Remontoiraptar25PavirsiniuNuoteku">'Forma 4'!$M$47</definedName>
    <definedName name="VAS073_F_Remontoiraptar26KitosReguliuojamosios" localSheetId="1">'Forma 4'!$N$47</definedName>
    <definedName name="VAS073_F_Remontoiraptar26KitosReguliuojamosios">'Forma 4'!$N$47</definedName>
    <definedName name="VAS073_F_Remontoiraptar27KitosVeiklos" localSheetId="1">'Forma 4'!$Q$47</definedName>
    <definedName name="VAS073_F_Remontoiraptar27KitosVeiklos">'Forma 4'!$Q$47</definedName>
    <definedName name="VAS073_F_Remontoiraptar2Apskaitosveikla1" localSheetId="1">'Forma 4'!$O$47</definedName>
    <definedName name="VAS073_F_Remontoiraptar2Apskaitosveikla1">'Forma 4'!$O$47</definedName>
    <definedName name="VAS073_F_Remontoiraptar2Kitareguliuoja1" localSheetId="1">'Forma 4'!$P$47</definedName>
    <definedName name="VAS073_F_Remontoiraptar2Kitareguliuoja1">'Forma 4'!$P$47</definedName>
    <definedName name="VAS073_F_Remontoiraptar31IS" localSheetId="1">'Forma 4'!$D$103</definedName>
    <definedName name="VAS073_F_Remontoiraptar31IS">'Forma 4'!$D$103</definedName>
    <definedName name="VAS073_F_Remontoiraptar331GeriamojoVandens" localSheetId="1">'Forma 4'!$F$103</definedName>
    <definedName name="VAS073_F_Remontoiraptar331GeriamojoVandens">'Forma 4'!$F$103</definedName>
    <definedName name="VAS073_F_Remontoiraptar332GeriamojoVandens" localSheetId="1">'Forma 4'!$G$103</definedName>
    <definedName name="VAS073_F_Remontoiraptar332GeriamojoVandens">'Forma 4'!$G$103</definedName>
    <definedName name="VAS073_F_Remontoiraptar333GeriamojoVandens" localSheetId="1">'Forma 4'!$H$103</definedName>
    <definedName name="VAS073_F_Remontoiraptar333GeriamojoVandens">'Forma 4'!$H$103</definedName>
    <definedName name="VAS073_F_Remontoiraptar33IsViso" localSheetId="1">'Forma 4'!$E$103</definedName>
    <definedName name="VAS073_F_Remontoiraptar33IsViso">'Forma 4'!$E$103</definedName>
    <definedName name="VAS073_F_Remontoiraptar341NuotekuSurinkimas" localSheetId="1">'Forma 4'!$J$103</definedName>
    <definedName name="VAS073_F_Remontoiraptar341NuotekuSurinkimas">'Forma 4'!$J$103</definedName>
    <definedName name="VAS073_F_Remontoiraptar342NuotekuValymas" localSheetId="1">'Forma 4'!$K$103</definedName>
    <definedName name="VAS073_F_Remontoiraptar342NuotekuValymas">'Forma 4'!$K$103</definedName>
    <definedName name="VAS073_F_Remontoiraptar343NuotekuDumblo" localSheetId="1">'Forma 4'!$L$103</definedName>
    <definedName name="VAS073_F_Remontoiraptar343NuotekuDumblo">'Forma 4'!$L$103</definedName>
    <definedName name="VAS073_F_Remontoiraptar34IsViso" localSheetId="1">'Forma 4'!$I$103</definedName>
    <definedName name="VAS073_F_Remontoiraptar34IsViso">'Forma 4'!$I$103</definedName>
    <definedName name="VAS073_F_Remontoiraptar35PavirsiniuNuoteku" localSheetId="1">'Forma 4'!$M$103</definedName>
    <definedName name="VAS073_F_Remontoiraptar35PavirsiniuNuoteku">'Forma 4'!$M$103</definedName>
    <definedName name="VAS073_F_Remontoiraptar36KitosReguliuojamosios" localSheetId="1">'Forma 4'!$N$103</definedName>
    <definedName name="VAS073_F_Remontoiraptar36KitosReguliuojamosios">'Forma 4'!$N$103</definedName>
    <definedName name="VAS073_F_Remontoiraptar37KitosVeiklos" localSheetId="1">'Forma 4'!$Q$103</definedName>
    <definedName name="VAS073_F_Remontoiraptar37KitosVeiklos">'Forma 4'!$Q$103</definedName>
    <definedName name="VAS073_F_Remontoiraptar3Apskaitosveikla1" localSheetId="1">'Forma 4'!$O$103</definedName>
    <definedName name="VAS073_F_Remontoiraptar3Apskaitosveikla1">'Forma 4'!$O$103</definedName>
    <definedName name="VAS073_F_Remontoiraptar3Kitareguliuoja1" localSheetId="1">'Forma 4'!$P$103</definedName>
    <definedName name="VAS073_F_Remontoiraptar3Kitareguliuoja1">'Forma 4'!$P$103</definedName>
    <definedName name="VAS073_F_Remontoiraptar41IS" localSheetId="1">'Forma 4'!$D$155</definedName>
    <definedName name="VAS073_F_Remontoiraptar41IS">'Forma 4'!$D$155</definedName>
    <definedName name="VAS073_F_Remontoiraptar431GeriamojoVandens" localSheetId="1">'Forma 4'!$F$155</definedName>
    <definedName name="VAS073_F_Remontoiraptar431GeriamojoVandens">'Forma 4'!$F$155</definedName>
    <definedName name="VAS073_F_Remontoiraptar432GeriamojoVandens" localSheetId="1">'Forma 4'!$G$155</definedName>
    <definedName name="VAS073_F_Remontoiraptar432GeriamojoVandens">'Forma 4'!$G$155</definedName>
    <definedName name="VAS073_F_Remontoiraptar433GeriamojoVandens" localSheetId="1">'Forma 4'!$H$155</definedName>
    <definedName name="VAS073_F_Remontoiraptar433GeriamojoVandens">'Forma 4'!$H$155</definedName>
    <definedName name="VAS073_F_Remontoiraptar43IsViso" localSheetId="1">'Forma 4'!$E$155</definedName>
    <definedName name="VAS073_F_Remontoiraptar43IsViso">'Forma 4'!$E$155</definedName>
    <definedName name="VAS073_F_Remontoiraptar441NuotekuSurinkimas" localSheetId="1">'Forma 4'!$J$155</definedName>
    <definedName name="VAS073_F_Remontoiraptar441NuotekuSurinkimas">'Forma 4'!$J$155</definedName>
    <definedName name="VAS073_F_Remontoiraptar442NuotekuValymas" localSheetId="1">'Forma 4'!$K$155</definedName>
    <definedName name="VAS073_F_Remontoiraptar442NuotekuValymas">'Forma 4'!$K$155</definedName>
    <definedName name="VAS073_F_Remontoiraptar443NuotekuDumblo" localSheetId="1">'Forma 4'!$L$155</definedName>
    <definedName name="VAS073_F_Remontoiraptar443NuotekuDumblo">'Forma 4'!$L$155</definedName>
    <definedName name="VAS073_F_Remontoiraptar44IsViso" localSheetId="1">'Forma 4'!$I$155</definedName>
    <definedName name="VAS073_F_Remontoiraptar44IsViso">'Forma 4'!$I$155</definedName>
    <definedName name="VAS073_F_Remontoiraptar45PavirsiniuNuoteku" localSheetId="1">'Forma 4'!$M$155</definedName>
    <definedName name="VAS073_F_Remontoiraptar45PavirsiniuNuoteku">'Forma 4'!$M$155</definedName>
    <definedName name="VAS073_F_Remontoiraptar46KitosReguliuojamosios" localSheetId="1">'Forma 4'!$N$155</definedName>
    <definedName name="VAS073_F_Remontoiraptar46KitosReguliuojamosios">'Forma 4'!$N$155</definedName>
    <definedName name="VAS073_F_Remontoiraptar47KitosVeiklos" localSheetId="1">'Forma 4'!$Q$155</definedName>
    <definedName name="VAS073_F_Remontoiraptar47KitosVeiklos">'Forma 4'!$Q$155</definedName>
    <definedName name="VAS073_F_Remontoiraptar4Apskaitosveikla1" localSheetId="1">'Forma 4'!$O$155</definedName>
    <definedName name="VAS073_F_Remontoiraptar4Apskaitosveikla1">'Forma 4'!$O$155</definedName>
    <definedName name="VAS073_F_Remontoiraptar4Kitareguliuoja1" localSheetId="1">'Forma 4'!$P$155</definedName>
    <definedName name="VAS073_F_Remontoiraptar4Kitareguliuoja1">'Forma 4'!$P$155</definedName>
    <definedName name="VAS073_F_Remontoiraptar51IS" localSheetId="1">'Forma 4'!$D$200</definedName>
    <definedName name="VAS073_F_Remontoiraptar51IS">'Forma 4'!$D$200</definedName>
    <definedName name="VAS073_F_Remontoiraptar531GeriamojoVandens" localSheetId="1">'Forma 4'!$F$200</definedName>
    <definedName name="VAS073_F_Remontoiraptar531GeriamojoVandens">'Forma 4'!$F$200</definedName>
    <definedName name="VAS073_F_Remontoiraptar532GeriamojoVandens" localSheetId="1">'Forma 4'!$G$200</definedName>
    <definedName name="VAS073_F_Remontoiraptar532GeriamojoVandens">'Forma 4'!$G$200</definedName>
    <definedName name="VAS073_F_Remontoiraptar533GeriamojoVandens" localSheetId="1">'Forma 4'!$H$200</definedName>
    <definedName name="VAS073_F_Remontoiraptar533GeriamojoVandens">'Forma 4'!$H$200</definedName>
    <definedName name="VAS073_F_Remontoiraptar53IsViso" localSheetId="1">'Forma 4'!$E$200</definedName>
    <definedName name="VAS073_F_Remontoiraptar53IsViso">'Forma 4'!$E$200</definedName>
    <definedName name="VAS073_F_Remontoiraptar541NuotekuSurinkimas" localSheetId="1">'Forma 4'!$J$200</definedName>
    <definedName name="VAS073_F_Remontoiraptar541NuotekuSurinkimas">'Forma 4'!$J$200</definedName>
    <definedName name="VAS073_F_Remontoiraptar542NuotekuValymas" localSheetId="1">'Forma 4'!$K$200</definedName>
    <definedName name="VAS073_F_Remontoiraptar542NuotekuValymas">'Forma 4'!$K$200</definedName>
    <definedName name="VAS073_F_Remontoiraptar543NuotekuDumblo" localSheetId="1">'Forma 4'!$L$200</definedName>
    <definedName name="VAS073_F_Remontoiraptar543NuotekuDumblo">'Forma 4'!$L$200</definedName>
    <definedName name="VAS073_F_Remontoiraptar54IsViso" localSheetId="1">'Forma 4'!$I$200</definedName>
    <definedName name="VAS073_F_Remontoiraptar54IsViso">'Forma 4'!$I$200</definedName>
    <definedName name="VAS073_F_Remontoiraptar55PavirsiniuNuoteku" localSheetId="1">'Forma 4'!$M$200</definedName>
    <definedName name="VAS073_F_Remontoiraptar55PavirsiniuNuoteku">'Forma 4'!$M$200</definedName>
    <definedName name="VAS073_F_Remontoiraptar56KitosReguliuojamosios" localSheetId="1">'Forma 4'!$N$200</definedName>
    <definedName name="VAS073_F_Remontoiraptar56KitosReguliuojamosios">'Forma 4'!$N$200</definedName>
    <definedName name="VAS073_F_Remontoiraptar57KitosVeiklos" localSheetId="1">'Forma 4'!$Q$200</definedName>
    <definedName name="VAS073_F_Remontoiraptar57KitosVeiklos">'Forma 4'!$Q$200</definedName>
    <definedName name="VAS073_F_Remontoiraptar5Apskaitosveikla1" localSheetId="1">'Forma 4'!$O$200</definedName>
    <definedName name="VAS073_F_Remontoiraptar5Apskaitosveikla1">'Forma 4'!$O$200</definedName>
    <definedName name="VAS073_F_Remontoiraptar5Kitareguliuoja1" localSheetId="1">'Forma 4'!$P$200</definedName>
    <definedName name="VAS073_F_Remontoiraptar5Kitareguliuoja1">'Forma 4'!$P$200</definedName>
    <definedName name="VAS073_F_Remontomedziag11IS" localSheetId="1">'Forma 4'!$D$17</definedName>
    <definedName name="VAS073_F_Remontomedziag11IS">'Forma 4'!$D$17</definedName>
    <definedName name="VAS073_F_Remontomedziag131GeriamojoVandens" localSheetId="1">'Forma 4'!$F$17</definedName>
    <definedName name="VAS073_F_Remontomedziag131GeriamojoVandens">'Forma 4'!$F$17</definedName>
    <definedName name="VAS073_F_Remontomedziag132GeriamojoVandens" localSheetId="1">'Forma 4'!$G$17</definedName>
    <definedName name="VAS073_F_Remontomedziag132GeriamojoVandens">'Forma 4'!$G$17</definedName>
    <definedName name="VAS073_F_Remontomedziag133GeriamojoVandens" localSheetId="1">'Forma 4'!$H$17</definedName>
    <definedName name="VAS073_F_Remontomedziag133GeriamojoVandens">'Forma 4'!$H$17</definedName>
    <definedName name="VAS073_F_Remontomedziag13IsViso" localSheetId="1">'Forma 4'!$E$17</definedName>
    <definedName name="VAS073_F_Remontomedziag13IsViso">'Forma 4'!$E$17</definedName>
    <definedName name="VAS073_F_Remontomedziag141NuotekuSurinkimas" localSheetId="1">'Forma 4'!$J$17</definedName>
    <definedName name="VAS073_F_Remontomedziag141NuotekuSurinkimas">'Forma 4'!$J$17</definedName>
    <definedName name="VAS073_F_Remontomedziag142NuotekuValymas" localSheetId="1">'Forma 4'!$K$17</definedName>
    <definedName name="VAS073_F_Remontomedziag142NuotekuValymas">'Forma 4'!$K$17</definedName>
    <definedName name="VAS073_F_Remontomedziag143NuotekuDumblo" localSheetId="1">'Forma 4'!$L$17</definedName>
    <definedName name="VAS073_F_Remontomedziag143NuotekuDumblo">'Forma 4'!$L$17</definedName>
    <definedName name="VAS073_F_Remontomedziag14IsViso" localSheetId="1">'Forma 4'!$I$17</definedName>
    <definedName name="VAS073_F_Remontomedziag14IsViso">'Forma 4'!$I$17</definedName>
    <definedName name="VAS073_F_Remontomedziag15PavirsiniuNuoteku" localSheetId="1">'Forma 4'!$M$17</definedName>
    <definedName name="VAS073_F_Remontomedziag15PavirsiniuNuoteku">'Forma 4'!$M$17</definedName>
    <definedName name="VAS073_F_Remontomedziag16KitosReguliuojamosios" localSheetId="1">'Forma 4'!$N$17</definedName>
    <definedName name="VAS073_F_Remontomedziag16KitosReguliuojamosios">'Forma 4'!$N$17</definedName>
    <definedName name="VAS073_F_Remontomedziag17KitosVeiklos" localSheetId="1">'Forma 4'!$Q$17</definedName>
    <definedName name="VAS073_F_Remontomedziag17KitosVeiklos">'Forma 4'!$Q$17</definedName>
    <definedName name="VAS073_F_Remontomedziag1Apskaitosveikla1" localSheetId="1">'Forma 4'!$O$17</definedName>
    <definedName name="VAS073_F_Remontomedziag1Apskaitosveikla1">'Forma 4'!$O$17</definedName>
    <definedName name="VAS073_F_Remontomedziag1Kitareguliuoja1" localSheetId="1">'Forma 4'!$P$17</definedName>
    <definedName name="VAS073_F_Remontomedziag1Kitareguliuoja1">'Forma 4'!$P$17</definedName>
    <definedName name="VAS073_F_Remontomedziag21IS" localSheetId="1">'Forma 4'!$D$46</definedName>
    <definedName name="VAS073_F_Remontomedziag21IS">'Forma 4'!$D$46</definedName>
    <definedName name="VAS073_F_Remontomedziag231GeriamojoVandens" localSheetId="1">'Forma 4'!$F$46</definedName>
    <definedName name="VAS073_F_Remontomedziag231GeriamojoVandens">'Forma 4'!$F$46</definedName>
    <definedName name="VAS073_F_Remontomedziag232GeriamojoVandens" localSheetId="1">'Forma 4'!$G$46</definedName>
    <definedName name="VAS073_F_Remontomedziag232GeriamojoVandens">'Forma 4'!$G$46</definedName>
    <definedName name="VAS073_F_Remontomedziag233GeriamojoVandens" localSheetId="1">'Forma 4'!$H$46</definedName>
    <definedName name="VAS073_F_Remontomedziag233GeriamojoVandens">'Forma 4'!$H$46</definedName>
    <definedName name="VAS073_F_Remontomedziag23IsViso" localSheetId="1">'Forma 4'!$E$46</definedName>
    <definedName name="VAS073_F_Remontomedziag23IsViso">'Forma 4'!$E$46</definedName>
    <definedName name="VAS073_F_Remontomedziag241NuotekuSurinkimas" localSheetId="1">'Forma 4'!$J$46</definedName>
    <definedName name="VAS073_F_Remontomedziag241NuotekuSurinkimas">'Forma 4'!$J$46</definedName>
    <definedName name="VAS073_F_Remontomedziag242NuotekuValymas" localSheetId="1">'Forma 4'!$K$46</definedName>
    <definedName name="VAS073_F_Remontomedziag242NuotekuValymas">'Forma 4'!$K$46</definedName>
    <definedName name="VAS073_F_Remontomedziag243NuotekuDumblo" localSheetId="1">'Forma 4'!$L$46</definedName>
    <definedName name="VAS073_F_Remontomedziag243NuotekuDumblo">'Forma 4'!$L$46</definedName>
    <definedName name="VAS073_F_Remontomedziag24IsViso" localSheetId="1">'Forma 4'!$I$46</definedName>
    <definedName name="VAS073_F_Remontomedziag24IsViso">'Forma 4'!$I$46</definedName>
    <definedName name="VAS073_F_Remontomedziag25PavirsiniuNuoteku" localSheetId="1">'Forma 4'!$M$46</definedName>
    <definedName name="VAS073_F_Remontomedziag25PavirsiniuNuoteku">'Forma 4'!$M$46</definedName>
    <definedName name="VAS073_F_Remontomedziag26KitosReguliuojamosios" localSheetId="1">'Forma 4'!$N$46</definedName>
    <definedName name="VAS073_F_Remontomedziag26KitosReguliuojamosios">'Forma 4'!$N$46</definedName>
    <definedName name="VAS073_F_Remontomedziag27KitosVeiklos" localSheetId="1">'Forma 4'!$Q$46</definedName>
    <definedName name="VAS073_F_Remontomedziag27KitosVeiklos">'Forma 4'!$Q$46</definedName>
    <definedName name="VAS073_F_Remontomedziag2Apskaitosveikla1" localSheetId="1">'Forma 4'!$O$46</definedName>
    <definedName name="VAS073_F_Remontomedziag2Apskaitosveikla1">'Forma 4'!$O$46</definedName>
    <definedName name="VAS073_F_Remontomedziag2Kitareguliuoja1" localSheetId="1">'Forma 4'!$P$46</definedName>
    <definedName name="VAS073_F_Remontomedziag2Kitareguliuoja1">'Forma 4'!$P$46</definedName>
    <definedName name="VAS073_F_Remontomedziag31IS" localSheetId="1">'Forma 4'!$D$102</definedName>
    <definedName name="VAS073_F_Remontomedziag31IS">'Forma 4'!$D$102</definedName>
    <definedName name="VAS073_F_Remontomedziag331GeriamojoVandens" localSheetId="1">'Forma 4'!$F$102</definedName>
    <definedName name="VAS073_F_Remontomedziag331GeriamojoVandens">'Forma 4'!$F$102</definedName>
    <definedName name="VAS073_F_Remontomedziag332GeriamojoVandens" localSheetId="1">'Forma 4'!$G$102</definedName>
    <definedName name="VAS073_F_Remontomedziag332GeriamojoVandens">'Forma 4'!$G$102</definedName>
    <definedName name="VAS073_F_Remontomedziag333GeriamojoVandens" localSheetId="1">'Forma 4'!$H$102</definedName>
    <definedName name="VAS073_F_Remontomedziag333GeriamojoVandens">'Forma 4'!$H$102</definedName>
    <definedName name="VAS073_F_Remontomedziag33IsViso" localSheetId="1">'Forma 4'!$E$102</definedName>
    <definedName name="VAS073_F_Remontomedziag33IsViso">'Forma 4'!$E$102</definedName>
    <definedName name="VAS073_F_Remontomedziag341NuotekuSurinkimas" localSheetId="1">'Forma 4'!$J$102</definedName>
    <definedName name="VAS073_F_Remontomedziag341NuotekuSurinkimas">'Forma 4'!$J$102</definedName>
    <definedName name="VAS073_F_Remontomedziag342NuotekuValymas" localSheetId="1">'Forma 4'!$K$102</definedName>
    <definedName name="VAS073_F_Remontomedziag342NuotekuValymas">'Forma 4'!$K$102</definedName>
    <definedName name="VAS073_F_Remontomedziag343NuotekuDumblo" localSheetId="1">'Forma 4'!$L$102</definedName>
    <definedName name="VAS073_F_Remontomedziag343NuotekuDumblo">'Forma 4'!$L$102</definedName>
    <definedName name="VAS073_F_Remontomedziag34IsViso" localSheetId="1">'Forma 4'!$I$102</definedName>
    <definedName name="VAS073_F_Remontomedziag34IsViso">'Forma 4'!$I$102</definedName>
    <definedName name="VAS073_F_Remontomedziag35PavirsiniuNuoteku" localSheetId="1">'Forma 4'!$M$102</definedName>
    <definedName name="VAS073_F_Remontomedziag35PavirsiniuNuoteku">'Forma 4'!$M$102</definedName>
    <definedName name="VAS073_F_Remontomedziag36KitosReguliuojamosios" localSheetId="1">'Forma 4'!$N$102</definedName>
    <definedName name="VAS073_F_Remontomedziag36KitosReguliuojamosios">'Forma 4'!$N$102</definedName>
    <definedName name="VAS073_F_Remontomedziag37KitosVeiklos" localSheetId="1">'Forma 4'!$Q$102</definedName>
    <definedName name="VAS073_F_Remontomedziag37KitosVeiklos">'Forma 4'!$Q$102</definedName>
    <definedName name="VAS073_F_Remontomedziag3Apskaitosveikla1" localSheetId="1">'Forma 4'!$O$102</definedName>
    <definedName name="VAS073_F_Remontomedziag3Apskaitosveikla1">'Forma 4'!$O$102</definedName>
    <definedName name="VAS073_F_Remontomedziag3Kitareguliuoja1" localSheetId="1">'Forma 4'!$P$102</definedName>
    <definedName name="VAS073_F_Remontomedziag3Kitareguliuoja1">'Forma 4'!$P$102</definedName>
    <definedName name="VAS073_F_Remontomedziag41IS" localSheetId="1">'Forma 4'!$D$154</definedName>
    <definedName name="VAS073_F_Remontomedziag41IS">'Forma 4'!$D$154</definedName>
    <definedName name="VAS073_F_Remontomedziag431GeriamojoVandens" localSheetId="1">'Forma 4'!$F$154</definedName>
    <definedName name="VAS073_F_Remontomedziag431GeriamojoVandens">'Forma 4'!$F$154</definedName>
    <definedName name="VAS073_F_Remontomedziag432GeriamojoVandens" localSheetId="1">'Forma 4'!$G$154</definedName>
    <definedName name="VAS073_F_Remontomedziag432GeriamojoVandens">'Forma 4'!$G$154</definedName>
    <definedName name="VAS073_F_Remontomedziag433GeriamojoVandens" localSheetId="1">'Forma 4'!$H$154</definedName>
    <definedName name="VAS073_F_Remontomedziag433GeriamojoVandens">'Forma 4'!$H$154</definedName>
    <definedName name="VAS073_F_Remontomedziag43IsViso" localSheetId="1">'Forma 4'!$E$154</definedName>
    <definedName name="VAS073_F_Remontomedziag43IsViso">'Forma 4'!$E$154</definedName>
    <definedName name="VAS073_F_Remontomedziag441NuotekuSurinkimas" localSheetId="1">'Forma 4'!$J$154</definedName>
    <definedName name="VAS073_F_Remontomedziag441NuotekuSurinkimas">'Forma 4'!$J$154</definedName>
    <definedName name="VAS073_F_Remontomedziag442NuotekuValymas" localSheetId="1">'Forma 4'!$K$154</definedName>
    <definedName name="VAS073_F_Remontomedziag442NuotekuValymas">'Forma 4'!$K$154</definedName>
    <definedName name="VAS073_F_Remontomedziag443NuotekuDumblo" localSheetId="1">'Forma 4'!$L$154</definedName>
    <definedName name="VAS073_F_Remontomedziag443NuotekuDumblo">'Forma 4'!$L$154</definedName>
    <definedName name="VAS073_F_Remontomedziag44IsViso" localSheetId="1">'Forma 4'!$I$154</definedName>
    <definedName name="VAS073_F_Remontomedziag44IsViso">'Forma 4'!$I$154</definedName>
    <definedName name="VAS073_F_Remontomedziag45PavirsiniuNuoteku" localSheetId="1">'Forma 4'!$M$154</definedName>
    <definedName name="VAS073_F_Remontomedziag45PavirsiniuNuoteku">'Forma 4'!$M$154</definedName>
    <definedName name="VAS073_F_Remontomedziag46KitosReguliuojamosios" localSheetId="1">'Forma 4'!$N$154</definedName>
    <definedName name="VAS073_F_Remontomedziag46KitosReguliuojamosios">'Forma 4'!$N$154</definedName>
    <definedName name="VAS073_F_Remontomedziag47KitosVeiklos" localSheetId="1">'Forma 4'!$Q$154</definedName>
    <definedName name="VAS073_F_Remontomedziag47KitosVeiklos">'Forma 4'!$Q$154</definedName>
    <definedName name="VAS073_F_Remontomedziag4Apskaitosveikla1" localSheetId="1">'Forma 4'!$O$154</definedName>
    <definedName name="VAS073_F_Remontomedziag4Apskaitosveikla1">'Forma 4'!$O$154</definedName>
    <definedName name="VAS073_F_Remontomedziag4Kitareguliuoja1" localSheetId="1">'Forma 4'!$P$154</definedName>
    <definedName name="VAS073_F_Remontomedziag4Kitareguliuoja1">'Forma 4'!$P$154</definedName>
    <definedName name="VAS073_F_Remontomedziag51IS" localSheetId="1">'Forma 4'!$D$199</definedName>
    <definedName name="VAS073_F_Remontomedziag51IS">'Forma 4'!$D$199</definedName>
    <definedName name="VAS073_F_Remontomedziag531GeriamojoVandens" localSheetId="1">'Forma 4'!$F$199</definedName>
    <definedName name="VAS073_F_Remontomedziag531GeriamojoVandens">'Forma 4'!$F$199</definedName>
    <definedName name="VAS073_F_Remontomedziag532GeriamojoVandens" localSheetId="1">'Forma 4'!$G$199</definedName>
    <definedName name="VAS073_F_Remontomedziag532GeriamojoVandens">'Forma 4'!$G$199</definedName>
    <definedName name="VAS073_F_Remontomedziag533GeriamojoVandens" localSheetId="1">'Forma 4'!$H$199</definedName>
    <definedName name="VAS073_F_Remontomedziag533GeriamojoVandens">'Forma 4'!$H$199</definedName>
    <definedName name="VAS073_F_Remontomedziag53IsViso" localSheetId="1">'Forma 4'!$E$199</definedName>
    <definedName name="VAS073_F_Remontomedziag53IsViso">'Forma 4'!$E$199</definedName>
    <definedName name="VAS073_F_Remontomedziag541NuotekuSurinkimas" localSheetId="1">'Forma 4'!$J$199</definedName>
    <definedName name="VAS073_F_Remontomedziag541NuotekuSurinkimas">'Forma 4'!$J$199</definedName>
    <definedName name="VAS073_F_Remontomedziag542NuotekuValymas" localSheetId="1">'Forma 4'!$K$199</definedName>
    <definedName name="VAS073_F_Remontomedziag542NuotekuValymas">'Forma 4'!$K$199</definedName>
    <definedName name="VAS073_F_Remontomedziag543NuotekuDumblo" localSheetId="1">'Forma 4'!$L$199</definedName>
    <definedName name="VAS073_F_Remontomedziag543NuotekuDumblo">'Forma 4'!$L$199</definedName>
    <definedName name="VAS073_F_Remontomedziag54IsViso" localSheetId="1">'Forma 4'!$I$199</definedName>
    <definedName name="VAS073_F_Remontomedziag54IsViso">'Forma 4'!$I$199</definedName>
    <definedName name="VAS073_F_Remontomedziag55PavirsiniuNuoteku" localSheetId="1">'Forma 4'!$M$199</definedName>
    <definedName name="VAS073_F_Remontomedziag55PavirsiniuNuoteku">'Forma 4'!$M$199</definedName>
    <definedName name="VAS073_F_Remontomedziag56KitosReguliuojamosios" localSheetId="1">'Forma 4'!$N$199</definedName>
    <definedName name="VAS073_F_Remontomedziag56KitosReguliuojamosios">'Forma 4'!$N$199</definedName>
    <definedName name="VAS073_F_Remontomedziag57KitosVeiklos" localSheetId="1">'Forma 4'!$Q$199</definedName>
    <definedName name="VAS073_F_Remontomedziag57KitosVeiklos">'Forma 4'!$Q$199</definedName>
    <definedName name="VAS073_F_Remontomedziag5Apskaitosveikla1" localSheetId="1">'Forma 4'!$O$199</definedName>
    <definedName name="VAS073_F_Remontomedziag5Apskaitosveikla1">'Forma 4'!$O$199</definedName>
    <definedName name="VAS073_F_Remontomedziag5Kitareguliuoja1" localSheetId="1">'Forma 4'!$P$199</definedName>
    <definedName name="VAS073_F_Remontomedziag5Kitareguliuoja1">'Forma 4'!$P$199</definedName>
    <definedName name="VAS073_F_Rinkodarosirpa11IS" localSheetId="1">'Forma 4'!$D$83</definedName>
    <definedName name="VAS073_F_Rinkodarosirpa11IS">'Forma 4'!$D$83</definedName>
    <definedName name="VAS073_F_Rinkodarosirpa131GeriamojoVandens" localSheetId="1">'Forma 4'!$F$83</definedName>
    <definedName name="VAS073_F_Rinkodarosirpa131GeriamojoVandens">'Forma 4'!$F$83</definedName>
    <definedName name="VAS073_F_Rinkodarosirpa132GeriamojoVandens" localSheetId="1">'Forma 4'!$G$83</definedName>
    <definedName name="VAS073_F_Rinkodarosirpa132GeriamojoVandens">'Forma 4'!$G$83</definedName>
    <definedName name="VAS073_F_Rinkodarosirpa133GeriamojoVandens" localSheetId="1">'Forma 4'!$H$83</definedName>
    <definedName name="VAS073_F_Rinkodarosirpa133GeriamojoVandens">'Forma 4'!$H$83</definedName>
    <definedName name="VAS073_F_Rinkodarosirpa13IsViso" localSheetId="1">'Forma 4'!$E$83</definedName>
    <definedName name="VAS073_F_Rinkodarosirpa13IsViso">'Forma 4'!$E$83</definedName>
    <definedName name="VAS073_F_Rinkodarosirpa141NuotekuSurinkimas" localSheetId="1">'Forma 4'!$J$83</definedName>
    <definedName name="VAS073_F_Rinkodarosirpa141NuotekuSurinkimas">'Forma 4'!$J$83</definedName>
    <definedName name="VAS073_F_Rinkodarosirpa142NuotekuValymas" localSheetId="1">'Forma 4'!$K$83</definedName>
    <definedName name="VAS073_F_Rinkodarosirpa142NuotekuValymas">'Forma 4'!$K$83</definedName>
    <definedName name="VAS073_F_Rinkodarosirpa143NuotekuDumblo" localSheetId="1">'Forma 4'!$L$83</definedName>
    <definedName name="VAS073_F_Rinkodarosirpa143NuotekuDumblo">'Forma 4'!$L$83</definedName>
    <definedName name="VAS073_F_Rinkodarosirpa14IsViso" localSheetId="1">'Forma 4'!$I$83</definedName>
    <definedName name="VAS073_F_Rinkodarosirpa14IsViso">'Forma 4'!$I$83</definedName>
    <definedName name="VAS073_F_Rinkodarosirpa15PavirsiniuNuoteku" localSheetId="1">'Forma 4'!$M$83</definedName>
    <definedName name="VAS073_F_Rinkodarosirpa15PavirsiniuNuoteku">'Forma 4'!$M$83</definedName>
    <definedName name="VAS073_F_Rinkodarosirpa16KitosReguliuojamosios" localSheetId="1">'Forma 4'!$N$83</definedName>
    <definedName name="VAS073_F_Rinkodarosirpa16KitosReguliuojamosios">'Forma 4'!$N$83</definedName>
    <definedName name="VAS073_F_Rinkodarosirpa17KitosVeiklos" localSheetId="1">'Forma 4'!$Q$83</definedName>
    <definedName name="VAS073_F_Rinkodarosirpa17KitosVeiklos">'Forma 4'!$Q$83</definedName>
    <definedName name="VAS073_F_Rinkodarosirpa1Apskaitosveikla1" localSheetId="1">'Forma 4'!$O$83</definedName>
    <definedName name="VAS073_F_Rinkodarosirpa1Apskaitosveikla1">'Forma 4'!$O$83</definedName>
    <definedName name="VAS073_F_Rinkodarosirpa1Kitareguliuoja1" localSheetId="1">'Forma 4'!$P$83</definedName>
    <definedName name="VAS073_F_Rinkodarosirpa1Kitareguliuoja1">'Forma 4'!$P$83</definedName>
    <definedName name="VAS073_F_Rinkodarosirpa21IS" localSheetId="1">'Forma 4'!$D$136</definedName>
    <definedName name="VAS073_F_Rinkodarosirpa21IS">'Forma 4'!$D$136</definedName>
    <definedName name="VAS073_F_Rinkodarosirpa231GeriamojoVandens" localSheetId="1">'Forma 4'!$F$136</definedName>
    <definedName name="VAS073_F_Rinkodarosirpa231GeriamojoVandens">'Forma 4'!$F$136</definedName>
    <definedName name="VAS073_F_Rinkodarosirpa232GeriamojoVandens" localSheetId="1">'Forma 4'!$G$136</definedName>
    <definedName name="VAS073_F_Rinkodarosirpa232GeriamojoVandens">'Forma 4'!$G$136</definedName>
    <definedName name="VAS073_F_Rinkodarosirpa233GeriamojoVandens" localSheetId="1">'Forma 4'!$H$136</definedName>
    <definedName name="VAS073_F_Rinkodarosirpa233GeriamojoVandens">'Forma 4'!$H$136</definedName>
    <definedName name="VAS073_F_Rinkodarosirpa23IsViso" localSheetId="1">'Forma 4'!$E$136</definedName>
    <definedName name="VAS073_F_Rinkodarosirpa23IsViso">'Forma 4'!$E$136</definedName>
    <definedName name="VAS073_F_Rinkodarosirpa241NuotekuSurinkimas" localSheetId="1">'Forma 4'!$J$136</definedName>
    <definedName name="VAS073_F_Rinkodarosirpa241NuotekuSurinkimas">'Forma 4'!$J$136</definedName>
    <definedName name="VAS073_F_Rinkodarosirpa242NuotekuValymas" localSheetId="1">'Forma 4'!$K$136</definedName>
    <definedName name="VAS073_F_Rinkodarosirpa242NuotekuValymas">'Forma 4'!$K$136</definedName>
    <definedName name="VAS073_F_Rinkodarosirpa243NuotekuDumblo" localSheetId="1">'Forma 4'!$L$136</definedName>
    <definedName name="VAS073_F_Rinkodarosirpa243NuotekuDumblo">'Forma 4'!$L$136</definedName>
    <definedName name="VAS073_F_Rinkodarosirpa24IsViso" localSheetId="1">'Forma 4'!$I$136</definedName>
    <definedName name="VAS073_F_Rinkodarosirpa24IsViso">'Forma 4'!$I$136</definedName>
    <definedName name="VAS073_F_Rinkodarosirpa25PavirsiniuNuoteku" localSheetId="1">'Forma 4'!$M$136</definedName>
    <definedName name="VAS073_F_Rinkodarosirpa25PavirsiniuNuoteku">'Forma 4'!$M$136</definedName>
    <definedName name="VAS073_F_Rinkodarosirpa26KitosReguliuojamosios" localSheetId="1">'Forma 4'!$N$136</definedName>
    <definedName name="VAS073_F_Rinkodarosirpa26KitosReguliuojamosios">'Forma 4'!$N$136</definedName>
    <definedName name="VAS073_F_Rinkodarosirpa27KitosVeiklos" localSheetId="1">'Forma 4'!$Q$136</definedName>
    <definedName name="VAS073_F_Rinkodarosirpa27KitosVeiklos">'Forma 4'!$Q$136</definedName>
    <definedName name="VAS073_F_Rinkodarosirpa2Apskaitosveikla1" localSheetId="1">'Forma 4'!$O$136</definedName>
    <definedName name="VAS073_F_Rinkodarosirpa2Apskaitosveikla1">'Forma 4'!$O$136</definedName>
    <definedName name="VAS073_F_Rinkodarosirpa2Kitareguliuoja1" localSheetId="1">'Forma 4'!$P$136</definedName>
    <definedName name="VAS073_F_Rinkodarosirpa2Kitareguliuoja1">'Forma 4'!$P$136</definedName>
    <definedName name="VAS073_F_Rinkodarosirpa31IS" localSheetId="1">'Forma 4'!$D$188</definedName>
    <definedName name="VAS073_F_Rinkodarosirpa31IS">'Forma 4'!$D$188</definedName>
    <definedName name="VAS073_F_Rinkodarosirpa331GeriamojoVandens" localSheetId="1">'Forma 4'!$F$188</definedName>
    <definedName name="VAS073_F_Rinkodarosirpa331GeriamojoVandens">'Forma 4'!$F$188</definedName>
    <definedName name="VAS073_F_Rinkodarosirpa332GeriamojoVandens" localSheetId="1">'Forma 4'!$G$188</definedName>
    <definedName name="VAS073_F_Rinkodarosirpa332GeriamojoVandens">'Forma 4'!$G$188</definedName>
    <definedName name="VAS073_F_Rinkodarosirpa333GeriamojoVandens" localSheetId="1">'Forma 4'!$H$188</definedName>
    <definedName name="VAS073_F_Rinkodarosirpa333GeriamojoVandens">'Forma 4'!$H$188</definedName>
    <definedName name="VAS073_F_Rinkodarosirpa33IsViso" localSheetId="1">'Forma 4'!$E$188</definedName>
    <definedName name="VAS073_F_Rinkodarosirpa33IsViso">'Forma 4'!$E$188</definedName>
    <definedName name="VAS073_F_Rinkodarosirpa341NuotekuSurinkimas" localSheetId="1">'Forma 4'!$J$188</definedName>
    <definedName name="VAS073_F_Rinkodarosirpa341NuotekuSurinkimas">'Forma 4'!$J$188</definedName>
    <definedName name="VAS073_F_Rinkodarosirpa342NuotekuValymas" localSheetId="1">'Forma 4'!$K$188</definedName>
    <definedName name="VAS073_F_Rinkodarosirpa342NuotekuValymas">'Forma 4'!$K$188</definedName>
    <definedName name="VAS073_F_Rinkodarosirpa343NuotekuDumblo" localSheetId="1">'Forma 4'!$L$188</definedName>
    <definedName name="VAS073_F_Rinkodarosirpa343NuotekuDumblo">'Forma 4'!$L$188</definedName>
    <definedName name="VAS073_F_Rinkodarosirpa34IsViso" localSheetId="1">'Forma 4'!$I$188</definedName>
    <definedName name="VAS073_F_Rinkodarosirpa34IsViso">'Forma 4'!$I$188</definedName>
    <definedName name="VAS073_F_Rinkodarosirpa35PavirsiniuNuoteku" localSheetId="1">'Forma 4'!$M$188</definedName>
    <definedName name="VAS073_F_Rinkodarosirpa35PavirsiniuNuoteku">'Forma 4'!$M$188</definedName>
    <definedName name="VAS073_F_Rinkodarosirpa36KitosReguliuojamosios" localSheetId="1">'Forma 4'!$N$188</definedName>
    <definedName name="VAS073_F_Rinkodarosirpa36KitosReguliuojamosios">'Forma 4'!$N$188</definedName>
    <definedName name="VAS073_F_Rinkodarosirpa37KitosVeiklos" localSheetId="1">'Forma 4'!$Q$188</definedName>
    <definedName name="VAS073_F_Rinkodarosirpa37KitosVeiklos">'Forma 4'!$Q$188</definedName>
    <definedName name="VAS073_F_Rinkodarosirpa3Apskaitosveikla1" localSheetId="1">'Forma 4'!$O$188</definedName>
    <definedName name="VAS073_F_Rinkodarosirpa3Apskaitosveikla1">'Forma 4'!$O$188</definedName>
    <definedName name="VAS073_F_Rinkodarosirpa3Kitareguliuoja1" localSheetId="1">'Forma 4'!$P$188</definedName>
    <definedName name="VAS073_F_Rinkodarosirpa3Kitareguliuoja1">'Forma 4'!$P$188</definedName>
    <definedName name="VAS073_F_Rinkodarosirpa41IS" localSheetId="1">'Forma 4'!$D$234</definedName>
    <definedName name="VAS073_F_Rinkodarosirpa41IS">'Forma 4'!$D$234</definedName>
    <definedName name="VAS073_F_Rinkodarosirpa431GeriamojoVandens" localSheetId="1">'Forma 4'!$F$234</definedName>
    <definedName name="VAS073_F_Rinkodarosirpa431GeriamojoVandens">'Forma 4'!$F$234</definedName>
    <definedName name="VAS073_F_Rinkodarosirpa432GeriamojoVandens" localSheetId="1">'Forma 4'!$G$234</definedName>
    <definedName name="VAS073_F_Rinkodarosirpa432GeriamojoVandens">'Forma 4'!$G$234</definedName>
    <definedName name="VAS073_F_Rinkodarosirpa433GeriamojoVandens" localSheetId="1">'Forma 4'!$H$234</definedName>
    <definedName name="VAS073_F_Rinkodarosirpa433GeriamojoVandens">'Forma 4'!$H$234</definedName>
    <definedName name="VAS073_F_Rinkodarosirpa43IsViso" localSheetId="1">'Forma 4'!$E$234</definedName>
    <definedName name="VAS073_F_Rinkodarosirpa43IsViso">'Forma 4'!$E$234</definedName>
    <definedName name="VAS073_F_Rinkodarosirpa441NuotekuSurinkimas" localSheetId="1">'Forma 4'!$J$234</definedName>
    <definedName name="VAS073_F_Rinkodarosirpa441NuotekuSurinkimas">'Forma 4'!$J$234</definedName>
    <definedName name="VAS073_F_Rinkodarosirpa442NuotekuValymas" localSheetId="1">'Forma 4'!$K$234</definedName>
    <definedName name="VAS073_F_Rinkodarosirpa442NuotekuValymas">'Forma 4'!$K$234</definedName>
    <definedName name="VAS073_F_Rinkodarosirpa443NuotekuDumblo" localSheetId="1">'Forma 4'!$L$234</definedName>
    <definedName name="VAS073_F_Rinkodarosirpa443NuotekuDumblo">'Forma 4'!$L$234</definedName>
    <definedName name="VAS073_F_Rinkodarosirpa44IsViso" localSheetId="1">'Forma 4'!$I$234</definedName>
    <definedName name="VAS073_F_Rinkodarosirpa44IsViso">'Forma 4'!$I$234</definedName>
    <definedName name="VAS073_F_Rinkodarosirpa45PavirsiniuNuoteku" localSheetId="1">'Forma 4'!$M$234</definedName>
    <definedName name="VAS073_F_Rinkodarosirpa45PavirsiniuNuoteku">'Forma 4'!$M$234</definedName>
    <definedName name="VAS073_F_Rinkodarosirpa46KitosReguliuojamosios" localSheetId="1">'Forma 4'!$N$234</definedName>
    <definedName name="VAS073_F_Rinkodarosirpa46KitosReguliuojamosios">'Forma 4'!$N$234</definedName>
    <definedName name="VAS073_F_Rinkodarosirpa47KitosVeiklos" localSheetId="1">'Forma 4'!$Q$234</definedName>
    <definedName name="VAS073_F_Rinkodarosirpa47KitosVeiklos">'Forma 4'!$Q$234</definedName>
    <definedName name="VAS073_F_Rinkodarosirpa4Apskaitosveikla1" localSheetId="1">'Forma 4'!$O$234</definedName>
    <definedName name="VAS073_F_Rinkodarosirpa4Apskaitosveikla1">'Forma 4'!$O$234</definedName>
    <definedName name="VAS073_F_Rinkodarosirpa4Kitareguliuoja1" localSheetId="1">'Forma 4'!$P$234</definedName>
    <definedName name="VAS073_F_Rinkodarosirpa4Kitareguliuoja1">'Forma 4'!$P$234</definedName>
    <definedName name="VAS073_F_Rysiupaslaugus11IS" localSheetId="1">'Forma 4'!$D$72</definedName>
    <definedName name="VAS073_F_Rysiupaslaugus11IS">'Forma 4'!$D$72</definedName>
    <definedName name="VAS073_F_Rysiupaslaugus131GeriamojoVandens" localSheetId="1">'Forma 4'!$F$72</definedName>
    <definedName name="VAS073_F_Rysiupaslaugus131GeriamojoVandens">'Forma 4'!$F$72</definedName>
    <definedName name="VAS073_F_Rysiupaslaugus132GeriamojoVandens" localSheetId="1">'Forma 4'!$G$72</definedName>
    <definedName name="VAS073_F_Rysiupaslaugus132GeriamojoVandens">'Forma 4'!$G$72</definedName>
    <definedName name="VAS073_F_Rysiupaslaugus133GeriamojoVandens" localSheetId="1">'Forma 4'!$H$72</definedName>
    <definedName name="VAS073_F_Rysiupaslaugus133GeriamojoVandens">'Forma 4'!$H$72</definedName>
    <definedName name="VAS073_F_Rysiupaslaugus13IsViso" localSheetId="1">'Forma 4'!$E$72</definedName>
    <definedName name="VAS073_F_Rysiupaslaugus13IsViso">'Forma 4'!$E$72</definedName>
    <definedName name="VAS073_F_Rysiupaslaugus141NuotekuSurinkimas" localSheetId="1">'Forma 4'!$J$72</definedName>
    <definedName name="VAS073_F_Rysiupaslaugus141NuotekuSurinkimas">'Forma 4'!$J$72</definedName>
    <definedName name="VAS073_F_Rysiupaslaugus142NuotekuValymas" localSheetId="1">'Forma 4'!$K$72</definedName>
    <definedName name="VAS073_F_Rysiupaslaugus142NuotekuValymas">'Forma 4'!$K$72</definedName>
    <definedName name="VAS073_F_Rysiupaslaugus143NuotekuDumblo" localSheetId="1">'Forma 4'!$L$72</definedName>
    <definedName name="VAS073_F_Rysiupaslaugus143NuotekuDumblo">'Forma 4'!$L$72</definedName>
    <definedName name="VAS073_F_Rysiupaslaugus14IsViso" localSheetId="1">'Forma 4'!$I$72</definedName>
    <definedName name="VAS073_F_Rysiupaslaugus14IsViso">'Forma 4'!$I$72</definedName>
    <definedName name="VAS073_F_Rysiupaslaugus15PavirsiniuNuoteku" localSheetId="1">'Forma 4'!$M$72</definedName>
    <definedName name="VAS073_F_Rysiupaslaugus15PavirsiniuNuoteku">'Forma 4'!$M$72</definedName>
    <definedName name="VAS073_F_Rysiupaslaugus16KitosReguliuojamosios" localSheetId="1">'Forma 4'!$N$72</definedName>
    <definedName name="VAS073_F_Rysiupaslaugus16KitosReguliuojamosios">'Forma 4'!$N$72</definedName>
    <definedName name="VAS073_F_Rysiupaslaugus17KitosVeiklos" localSheetId="1">'Forma 4'!$Q$72</definedName>
    <definedName name="VAS073_F_Rysiupaslaugus17KitosVeiklos">'Forma 4'!$Q$72</definedName>
    <definedName name="VAS073_F_Rysiupaslaugus1Apskaitosveikla1" localSheetId="1">'Forma 4'!$O$72</definedName>
    <definedName name="VAS073_F_Rysiupaslaugus1Apskaitosveikla1">'Forma 4'!$O$72</definedName>
    <definedName name="VAS073_F_Rysiupaslaugus1Kitareguliuoja1" localSheetId="1">'Forma 4'!$P$72</definedName>
    <definedName name="VAS073_F_Rysiupaslaugus1Kitareguliuoja1">'Forma 4'!$P$72</definedName>
    <definedName name="VAS073_F_Rysiupaslaugus21IS" localSheetId="1">'Forma 4'!$D$125</definedName>
    <definedName name="VAS073_F_Rysiupaslaugus21IS">'Forma 4'!$D$125</definedName>
    <definedName name="VAS073_F_Rysiupaslaugus231GeriamojoVandens" localSheetId="1">'Forma 4'!$F$125</definedName>
    <definedName name="VAS073_F_Rysiupaslaugus231GeriamojoVandens">'Forma 4'!$F$125</definedName>
    <definedName name="VAS073_F_Rysiupaslaugus232GeriamojoVandens" localSheetId="1">'Forma 4'!$G$125</definedName>
    <definedName name="VAS073_F_Rysiupaslaugus232GeriamojoVandens">'Forma 4'!$G$125</definedName>
    <definedName name="VAS073_F_Rysiupaslaugus233GeriamojoVandens" localSheetId="1">'Forma 4'!$H$125</definedName>
    <definedName name="VAS073_F_Rysiupaslaugus233GeriamojoVandens">'Forma 4'!$H$125</definedName>
    <definedName name="VAS073_F_Rysiupaslaugus23IsViso" localSheetId="1">'Forma 4'!$E$125</definedName>
    <definedName name="VAS073_F_Rysiupaslaugus23IsViso">'Forma 4'!$E$125</definedName>
    <definedName name="VAS073_F_Rysiupaslaugus241NuotekuSurinkimas" localSheetId="1">'Forma 4'!$J$125</definedName>
    <definedName name="VAS073_F_Rysiupaslaugus241NuotekuSurinkimas">'Forma 4'!$J$125</definedName>
    <definedName name="VAS073_F_Rysiupaslaugus242NuotekuValymas" localSheetId="1">'Forma 4'!$K$125</definedName>
    <definedName name="VAS073_F_Rysiupaslaugus242NuotekuValymas">'Forma 4'!$K$125</definedName>
    <definedName name="VAS073_F_Rysiupaslaugus243NuotekuDumblo" localSheetId="1">'Forma 4'!$L$125</definedName>
    <definedName name="VAS073_F_Rysiupaslaugus243NuotekuDumblo">'Forma 4'!$L$125</definedName>
    <definedName name="VAS073_F_Rysiupaslaugus24IsViso" localSheetId="1">'Forma 4'!$I$125</definedName>
    <definedName name="VAS073_F_Rysiupaslaugus24IsViso">'Forma 4'!$I$125</definedName>
    <definedName name="VAS073_F_Rysiupaslaugus25PavirsiniuNuoteku" localSheetId="1">'Forma 4'!$M$125</definedName>
    <definedName name="VAS073_F_Rysiupaslaugus25PavirsiniuNuoteku">'Forma 4'!$M$125</definedName>
    <definedName name="VAS073_F_Rysiupaslaugus26KitosReguliuojamosios" localSheetId="1">'Forma 4'!$N$125</definedName>
    <definedName name="VAS073_F_Rysiupaslaugus26KitosReguliuojamosios">'Forma 4'!$N$125</definedName>
    <definedName name="VAS073_F_Rysiupaslaugus27KitosVeiklos" localSheetId="1">'Forma 4'!$Q$125</definedName>
    <definedName name="VAS073_F_Rysiupaslaugus27KitosVeiklos">'Forma 4'!$Q$125</definedName>
    <definedName name="VAS073_F_Rysiupaslaugus2Apskaitosveikla1" localSheetId="1">'Forma 4'!$O$125</definedName>
    <definedName name="VAS073_F_Rysiupaslaugus2Apskaitosveikla1">'Forma 4'!$O$125</definedName>
    <definedName name="VAS073_F_Rysiupaslaugus2Kitareguliuoja1" localSheetId="1">'Forma 4'!$P$125</definedName>
    <definedName name="VAS073_F_Rysiupaslaugus2Kitareguliuoja1">'Forma 4'!$P$125</definedName>
    <definedName name="VAS073_F_Rysiupaslaugus31IS" localSheetId="1">'Forma 4'!$D$177</definedName>
    <definedName name="VAS073_F_Rysiupaslaugus31IS">'Forma 4'!$D$177</definedName>
    <definedName name="VAS073_F_Rysiupaslaugus331GeriamojoVandens" localSheetId="1">'Forma 4'!$F$177</definedName>
    <definedName name="VAS073_F_Rysiupaslaugus331GeriamojoVandens">'Forma 4'!$F$177</definedName>
    <definedName name="VAS073_F_Rysiupaslaugus332GeriamojoVandens" localSheetId="1">'Forma 4'!$G$177</definedName>
    <definedName name="VAS073_F_Rysiupaslaugus332GeriamojoVandens">'Forma 4'!$G$177</definedName>
    <definedName name="VAS073_F_Rysiupaslaugus333GeriamojoVandens" localSheetId="1">'Forma 4'!$H$177</definedName>
    <definedName name="VAS073_F_Rysiupaslaugus333GeriamojoVandens">'Forma 4'!$H$177</definedName>
    <definedName name="VAS073_F_Rysiupaslaugus33IsViso" localSheetId="1">'Forma 4'!$E$177</definedName>
    <definedName name="VAS073_F_Rysiupaslaugus33IsViso">'Forma 4'!$E$177</definedName>
    <definedName name="VAS073_F_Rysiupaslaugus341NuotekuSurinkimas" localSheetId="1">'Forma 4'!$J$177</definedName>
    <definedName name="VAS073_F_Rysiupaslaugus341NuotekuSurinkimas">'Forma 4'!$J$177</definedName>
    <definedName name="VAS073_F_Rysiupaslaugus342NuotekuValymas" localSheetId="1">'Forma 4'!$K$177</definedName>
    <definedName name="VAS073_F_Rysiupaslaugus342NuotekuValymas">'Forma 4'!$K$177</definedName>
    <definedName name="VAS073_F_Rysiupaslaugus343NuotekuDumblo" localSheetId="1">'Forma 4'!$L$177</definedName>
    <definedName name="VAS073_F_Rysiupaslaugus343NuotekuDumblo">'Forma 4'!$L$177</definedName>
    <definedName name="VAS073_F_Rysiupaslaugus34IsViso" localSheetId="1">'Forma 4'!$I$177</definedName>
    <definedName name="VAS073_F_Rysiupaslaugus34IsViso">'Forma 4'!$I$177</definedName>
    <definedName name="VAS073_F_Rysiupaslaugus35PavirsiniuNuoteku" localSheetId="1">'Forma 4'!$M$177</definedName>
    <definedName name="VAS073_F_Rysiupaslaugus35PavirsiniuNuoteku">'Forma 4'!$M$177</definedName>
    <definedName name="VAS073_F_Rysiupaslaugus36KitosReguliuojamosios" localSheetId="1">'Forma 4'!$N$177</definedName>
    <definedName name="VAS073_F_Rysiupaslaugus36KitosReguliuojamosios">'Forma 4'!$N$177</definedName>
    <definedName name="VAS073_F_Rysiupaslaugus37KitosVeiklos" localSheetId="1">'Forma 4'!$Q$177</definedName>
    <definedName name="VAS073_F_Rysiupaslaugus37KitosVeiklos">'Forma 4'!$Q$177</definedName>
    <definedName name="VAS073_F_Rysiupaslaugus3Apskaitosveikla1" localSheetId="1">'Forma 4'!$O$177</definedName>
    <definedName name="VAS073_F_Rysiupaslaugus3Apskaitosveikla1">'Forma 4'!$O$177</definedName>
    <definedName name="VAS073_F_Rysiupaslaugus3Kitareguliuoja1" localSheetId="1">'Forma 4'!$P$177</definedName>
    <definedName name="VAS073_F_Rysiupaslaugus3Kitareguliuoja1">'Forma 4'!$P$177</definedName>
    <definedName name="VAS073_F_Rysiupaslaugus41IS" localSheetId="1">'Forma 4'!$D$222</definedName>
    <definedName name="VAS073_F_Rysiupaslaugus41IS">'Forma 4'!$D$222</definedName>
    <definedName name="VAS073_F_Rysiupaslaugus431GeriamojoVandens" localSheetId="1">'Forma 4'!$F$222</definedName>
    <definedName name="VAS073_F_Rysiupaslaugus431GeriamojoVandens">'Forma 4'!$F$222</definedName>
    <definedName name="VAS073_F_Rysiupaslaugus432GeriamojoVandens" localSheetId="1">'Forma 4'!$G$222</definedName>
    <definedName name="VAS073_F_Rysiupaslaugus432GeriamojoVandens">'Forma 4'!$G$222</definedName>
    <definedName name="VAS073_F_Rysiupaslaugus433GeriamojoVandens" localSheetId="1">'Forma 4'!$H$222</definedName>
    <definedName name="VAS073_F_Rysiupaslaugus433GeriamojoVandens">'Forma 4'!$H$222</definedName>
    <definedName name="VAS073_F_Rysiupaslaugus43IsViso" localSheetId="1">'Forma 4'!$E$222</definedName>
    <definedName name="VAS073_F_Rysiupaslaugus43IsViso">'Forma 4'!$E$222</definedName>
    <definedName name="VAS073_F_Rysiupaslaugus441NuotekuSurinkimas" localSheetId="1">'Forma 4'!$J$222</definedName>
    <definedName name="VAS073_F_Rysiupaslaugus441NuotekuSurinkimas">'Forma 4'!$J$222</definedName>
    <definedName name="VAS073_F_Rysiupaslaugus442NuotekuValymas" localSheetId="1">'Forma 4'!$K$222</definedName>
    <definedName name="VAS073_F_Rysiupaslaugus442NuotekuValymas">'Forma 4'!$K$222</definedName>
    <definedName name="VAS073_F_Rysiupaslaugus443NuotekuDumblo" localSheetId="1">'Forma 4'!$L$222</definedName>
    <definedName name="VAS073_F_Rysiupaslaugus443NuotekuDumblo">'Forma 4'!$L$222</definedName>
    <definedName name="VAS073_F_Rysiupaslaugus44IsViso" localSheetId="1">'Forma 4'!$I$222</definedName>
    <definedName name="VAS073_F_Rysiupaslaugus44IsViso">'Forma 4'!$I$222</definedName>
    <definedName name="VAS073_F_Rysiupaslaugus45PavirsiniuNuoteku" localSheetId="1">'Forma 4'!$M$222</definedName>
    <definedName name="VAS073_F_Rysiupaslaugus45PavirsiniuNuoteku">'Forma 4'!$M$222</definedName>
    <definedName name="VAS073_F_Rysiupaslaugus46KitosReguliuojamosios" localSheetId="1">'Forma 4'!$N$222</definedName>
    <definedName name="VAS073_F_Rysiupaslaugus46KitosReguliuojamosios">'Forma 4'!$N$222</definedName>
    <definedName name="VAS073_F_Rysiupaslaugus47KitosVeiklos" localSheetId="1">'Forma 4'!$Q$222</definedName>
    <definedName name="VAS073_F_Rysiupaslaugus47KitosVeiklos">'Forma 4'!$Q$222</definedName>
    <definedName name="VAS073_F_Rysiupaslaugus4Apskaitosveikla1" localSheetId="1">'Forma 4'!$O$222</definedName>
    <definedName name="VAS073_F_Rysiupaslaugus4Apskaitosveikla1">'Forma 4'!$O$222</definedName>
    <definedName name="VAS073_F_Rysiupaslaugus4Kitareguliuoja1" localSheetId="1">'Forma 4'!$P$222</definedName>
    <definedName name="VAS073_F_Rysiupaslaugus4Kitareguliuoja1">'Forma 4'!$P$222</definedName>
    <definedName name="VAS073_F_Silumosenergij11IS" localSheetId="1">'Forma 4'!$D$43</definedName>
    <definedName name="VAS073_F_Silumosenergij11IS">'Forma 4'!$D$43</definedName>
    <definedName name="VAS073_F_Silumosenergij131GeriamojoVandens" localSheetId="1">'Forma 4'!$F$43</definedName>
    <definedName name="VAS073_F_Silumosenergij131GeriamojoVandens">'Forma 4'!$F$43</definedName>
    <definedName name="VAS073_F_Silumosenergij132GeriamojoVandens" localSheetId="1">'Forma 4'!$G$43</definedName>
    <definedName name="VAS073_F_Silumosenergij132GeriamojoVandens">'Forma 4'!$G$43</definedName>
    <definedName name="VAS073_F_Silumosenergij133GeriamojoVandens" localSheetId="1">'Forma 4'!$H$43</definedName>
    <definedName name="VAS073_F_Silumosenergij133GeriamojoVandens">'Forma 4'!$H$43</definedName>
    <definedName name="VAS073_F_Silumosenergij13IsViso" localSheetId="1">'Forma 4'!$E$43</definedName>
    <definedName name="VAS073_F_Silumosenergij13IsViso">'Forma 4'!$E$43</definedName>
    <definedName name="VAS073_F_Silumosenergij141NuotekuSurinkimas" localSheetId="1">'Forma 4'!$J$43</definedName>
    <definedName name="VAS073_F_Silumosenergij141NuotekuSurinkimas">'Forma 4'!$J$43</definedName>
    <definedName name="VAS073_F_Silumosenergij142NuotekuValymas" localSheetId="1">'Forma 4'!$K$43</definedName>
    <definedName name="VAS073_F_Silumosenergij142NuotekuValymas">'Forma 4'!$K$43</definedName>
    <definedName name="VAS073_F_Silumosenergij143NuotekuDumblo" localSheetId="1">'Forma 4'!$L$43</definedName>
    <definedName name="VAS073_F_Silumosenergij143NuotekuDumblo">'Forma 4'!$L$43</definedName>
    <definedName name="VAS073_F_Silumosenergij14IsViso" localSheetId="1">'Forma 4'!$I$43</definedName>
    <definedName name="VAS073_F_Silumosenergij14IsViso">'Forma 4'!$I$43</definedName>
    <definedName name="VAS073_F_Silumosenergij15PavirsiniuNuoteku" localSheetId="1">'Forma 4'!$M$43</definedName>
    <definedName name="VAS073_F_Silumosenergij15PavirsiniuNuoteku">'Forma 4'!$M$43</definedName>
    <definedName name="VAS073_F_Silumosenergij16KitosReguliuojamosios" localSheetId="1">'Forma 4'!$N$43</definedName>
    <definedName name="VAS073_F_Silumosenergij16KitosReguliuojamosios">'Forma 4'!$N$43</definedName>
    <definedName name="VAS073_F_Silumosenergij17KitosVeiklos" localSheetId="1">'Forma 4'!$Q$43</definedName>
    <definedName name="VAS073_F_Silumosenergij17KitosVeiklos">'Forma 4'!$Q$43</definedName>
    <definedName name="VAS073_F_Silumosenergij1Apskaitosveikla1" localSheetId="1">'Forma 4'!$O$43</definedName>
    <definedName name="VAS073_F_Silumosenergij1Apskaitosveikla1">'Forma 4'!$O$43</definedName>
    <definedName name="VAS073_F_Silumosenergij1Kitareguliuoja1" localSheetId="1">'Forma 4'!$P$43</definedName>
    <definedName name="VAS073_F_Silumosenergij1Kitareguliuoja1">'Forma 4'!$P$43</definedName>
    <definedName name="VAS073_F_Silumosenergij21IS" localSheetId="1">'Forma 4'!$D$44</definedName>
    <definedName name="VAS073_F_Silumosenergij21IS">'Forma 4'!$D$44</definedName>
    <definedName name="VAS073_F_Silumosenergij231GeriamojoVandens" localSheetId="1">'Forma 4'!$F$44</definedName>
    <definedName name="VAS073_F_Silumosenergij231GeriamojoVandens">'Forma 4'!$F$44</definedName>
    <definedName name="VAS073_F_Silumosenergij232GeriamojoVandens" localSheetId="1">'Forma 4'!$G$44</definedName>
    <definedName name="VAS073_F_Silumosenergij232GeriamojoVandens">'Forma 4'!$G$44</definedName>
    <definedName name="VAS073_F_Silumosenergij233GeriamojoVandens" localSheetId="1">'Forma 4'!$H$44</definedName>
    <definedName name="VAS073_F_Silumosenergij233GeriamojoVandens">'Forma 4'!$H$44</definedName>
    <definedName name="VAS073_F_Silumosenergij23IsViso" localSheetId="1">'Forma 4'!$E$44</definedName>
    <definedName name="VAS073_F_Silumosenergij23IsViso">'Forma 4'!$E$44</definedName>
    <definedName name="VAS073_F_Silumosenergij241NuotekuSurinkimas" localSheetId="1">'Forma 4'!$J$44</definedName>
    <definedName name="VAS073_F_Silumosenergij241NuotekuSurinkimas">'Forma 4'!$J$44</definedName>
    <definedName name="VAS073_F_Silumosenergij242NuotekuValymas" localSheetId="1">'Forma 4'!$K$44</definedName>
    <definedName name="VAS073_F_Silumosenergij242NuotekuValymas">'Forma 4'!$K$44</definedName>
    <definedName name="VAS073_F_Silumosenergij243NuotekuDumblo" localSheetId="1">'Forma 4'!$L$44</definedName>
    <definedName name="VAS073_F_Silumosenergij243NuotekuDumblo">'Forma 4'!$L$44</definedName>
    <definedName name="VAS073_F_Silumosenergij24IsViso" localSheetId="1">'Forma 4'!$I$44</definedName>
    <definedName name="VAS073_F_Silumosenergij24IsViso">'Forma 4'!$I$44</definedName>
    <definedName name="VAS073_F_Silumosenergij25PavirsiniuNuoteku" localSheetId="1">'Forma 4'!$M$44</definedName>
    <definedName name="VAS073_F_Silumosenergij25PavirsiniuNuoteku">'Forma 4'!$M$44</definedName>
    <definedName name="VAS073_F_Silumosenergij26KitosReguliuojamosios" localSheetId="1">'Forma 4'!$N$44</definedName>
    <definedName name="VAS073_F_Silumosenergij26KitosReguliuojamosios">'Forma 4'!$N$44</definedName>
    <definedName name="VAS073_F_Silumosenergij27KitosVeiklos" localSheetId="1">'Forma 4'!$Q$44</definedName>
    <definedName name="VAS073_F_Silumosenergij27KitosVeiklos">'Forma 4'!$Q$44</definedName>
    <definedName name="VAS073_F_Silumosenergij2Apskaitosveikla1" localSheetId="1">'Forma 4'!$O$44</definedName>
    <definedName name="VAS073_F_Silumosenergij2Apskaitosveikla1">'Forma 4'!$O$44</definedName>
    <definedName name="VAS073_F_Silumosenergij2Kitareguliuoja1" localSheetId="1">'Forma 4'!$P$44</definedName>
    <definedName name="VAS073_F_Silumosenergij2Kitareguliuoja1">'Forma 4'!$P$44</definedName>
    <definedName name="VAS073_F_Silumosenergij31IS" localSheetId="1">'Forma 4'!$D$99</definedName>
    <definedName name="VAS073_F_Silumosenergij31IS">'Forma 4'!$D$99</definedName>
    <definedName name="VAS073_F_Silumosenergij331GeriamojoVandens" localSheetId="1">'Forma 4'!$F$99</definedName>
    <definedName name="VAS073_F_Silumosenergij331GeriamojoVandens">'Forma 4'!$F$99</definedName>
    <definedName name="VAS073_F_Silumosenergij332GeriamojoVandens" localSheetId="1">'Forma 4'!$G$99</definedName>
    <definedName name="VAS073_F_Silumosenergij332GeriamojoVandens">'Forma 4'!$G$99</definedName>
    <definedName name="VAS073_F_Silumosenergij333GeriamojoVandens" localSheetId="1">'Forma 4'!$H$99</definedName>
    <definedName name="VAS073_F_Silumosenergij333GeriamojoVandens">'Forma 4'!$H$99</definedName>
    <definedName name="VAS073_F_Silumosenergij33IsViso" localSheetId="1">'Forma 4'!$E$99</definedName>
    <definedName name="VAS073_F_Silumosenergij33IsViso">'Forma 4'!$E$99</definedName>
    <definedName name="VAS073_F_Silumosenergij341NuotekuSurinkimas" localSheetId="1">'Forma 4'!$J$99</definedName>
    <definedName name="VAS073_F_Silumosenergij341NuotekuSurinkimas">'Forma 4'!$J$99</definedName>
    <definedName name="VAS073_F_Silumosenergij342NuotekuValymas" localSheetId="1">'Forma 4'!$K$99</definedName>
    <definedName name="VAS073_F_Silumosenergij342NuotekuValymas">'Forma 4'!$K$99</definedName>
    <definedName name="VAS073_F_Silumosenergij343NuotekuDumblo" localSheetId="1">'Forma 4'!$L$99</definedName>
    <definedName name="VAS073_F_Silumosenergij343NuotekuDumblo">'Forma 4'!$L$99</definedName>
    <definedName name="VAS073_F_Silumosenergij34IsViso" localSheetId="1">'Forma 4'!$I$99</definedName>
    <definedName name="VAS073_F_Silumosenergij34IsViso">'Forma 4'!$I$99</definedName>
    <definedName name="VAS073_F_Silumosenergij35PavirsiniuNuoteku" localSheetId="1">'Forma 4'!$M$99</definedName>
    <definedName name="VAS073_F_Silumosenergij35PavirsiniuNuoteku">'Forma 4'!$M$99</definedName>
    <definedName name="VAS073_F_Silumosenergij36KitosReguliuojamosios" localSheetId="1">'Forma 4'!$N$99</definedName>
    <definedName name="VAS073_F_Silumosenergij36KitosReguliuojamosios">'Forma 4'!$N$99</definedName>
    <definedName name="VAS073_F_Silumosenergij37KitosVeiklos" localSheetId="1">'Forma 4'!$Q$99</definedName>
    <definedName name="VAS073_F_Silumosenergij37KitosVeiklos">'Forma 4'!$Q$99</definedName>
    <definedName name="VAS073_F_Silumosenergij3Apskaitosveikla1" localSheetId="1">'Forma 4'!$O$99</definedName>
    <definedName name="VAS073_F_Silumosenergij3Apskaitosveikla1">'Forma 4'!$O$99</definedName>
    <definedName name="VAS073_F_Silumosenergij3Kitareguliuoja1" localSheetId="1">'Forma 4'!$P$99</definedName>
    <definedName name="VAS073_F_Silumosenergij3Kitareguliuoja1">'Forma 4'!$P$99</definedName>
    <definedName name="VAS073_F_Silumosenergij41IS" localSheetId="1">'Forma 4'!$D$100</definedName>
    <definedName name="VAS073_F_Silumosenergij41IS">'Forma 4'!$D$100</definedName>
    <definedName name="VAS073_F_Silumosenergij431GeriamojoVandens" localSheetId="1">'Forma 4'!$F$100</definedName>
    <definedName name="VAS073_F_Silumosenergij431GeriamojoVandens">'Forma 4'!$F$100</definedName>
    <definedName name="VAS073_F_Silumosenergij432GeriamojoVandens" localSheetId="1">'Forma 4'!$G$100</definedName>
    <definedName name="VAS073_F_Silumosenergij432GeriamojoVandens">'Forma 4'!$G$100</definedName>
    <definedName name="VAS073_F_Silumosenergij433GeriamojoVandens" localSheetId="1">'Forma 4'!$H$100</definedName>
    <definedName name="VAS073_F_Silumosenergij433GeriamojoVandens">'Forma 4'!$H$100</definedName>
    <definedName name="VAS073_F_Silumosenergij43IsViso" localSheetId="1">'Forma 4'!$E$100</definedName>
    <definedName name="VAS073_F_Silumosenergij43IsViso">'Forma 4'!$E$100</definedName>
    <definedName name="VAS073_F_Silumosenergij441NuotekuSurinkimas" localSheetId="1">'Forma 4'!$J$100</definedName>
    <definedName name="VAS073_F_Silumosenergij441NuotekuSurinkimas">'Forma 4'!$J$100</definedName>
    <definedName name="VAS073_F_Silumosenergij442NuotekuValymas" localSheetId="1">'Forma 4'!$K$100</definedName>
    <definedName name="VAS073_F_Silumosenergij442NuotekuValymas">'Forma 4'!$K$100</definedName>
    <definedName name="VAS073_F_Silumosenergij443NuotekuDumblo" localSheetId="1">'Forma 4'!$L$100</definedName>
    <definedName name="VAS073_F_Silumosenergij443NuotekuDumblo">'Forma 4'!$L$100</definedName>
    <definedName name="VAS073_F_Silumosenergij44IsViso" localSheetId="1">'Forma 4'!$I$100</definedName>
    <definedName name="VAS073_F_Silumosenergij44IsViso">'Forma 4'!$I$100</definedName>
    <definedName name="VAS073_F_Silumosenergij45PavirsiniuNuoteku" localSheetId="1">'Forma 4'!$M$100</definedName>
    <definedName name="VAS073_F_Silumosenergij45PavirsiniuNuoteku">'Forma 4'!$M$100</definedName>
    <definedName name="VAS073_F_Silumosenergij46KitosReguliuojamosios" localSheetId="1">'Forma 4'!$N$100</definedName>
    <definedName name="VAS073_F_Silumosenergij46KitosReguliuojamosios">'Forma 4'!$N$100</definedName>
    <definedName name="VAS073_F_Silumosenergij47KitosVeiklos" localSheetId="1">'Forma 4'!$Q$100</definedName>
    <definedName name="VAS073_F_Silumosenergij47KitosVeiklos">'Forma 4'!$Q$100</definedName>
    <definedName name="VAS073_F_Silumosenergij4Apskaitosveikla1" localSheetId="1">'Forma 4'!$O$100</definedName>
    <definedName name="VAS073_F_Silumosenergij4Apskaitosveikla1">'Forma 4'!$O$100</definedName>
    <definedName name="VAS073_F_Silumosenergij4Kitareguliuoja1" localSheetId="1">'Forma 4'!$P$100</definedName>
    <definedName name="VAS073_F_Silumosenergij4Kitareguliuoja1">'Forma 4'!$P$100</definedName>
    <definedName name="VAS073_F_Silumosenergij51IS" localSheetId="1">'Forma 4'!$D$152</definedName>
    <definedName name="VAS073_F_Silumosenergij51IS">'Forma 4'!$D$152</definedName>
    <definedName name="VAS073_F_Silumosenergij531GeriamojoVandens" localSheetId="1">'Forma 4'!$F$152</definedName>
    <definedName name="VAS073_F_Silumosenergij531GeriamojoVandens">'Forma 4'!$F$152</definedName>
    <definedName name="VAS073_F_Silumosenergij532GeriamojoVandens" localSheetId="1">'Forma 4'!$G$152</definedName>
    <definedName name="VAS073_F_Silumosenergij532GeriamojoVandens">'Forma 4'!$G$152</definedName>
    <definedName name="VAS073_F_Silumosenergij533GeriamojoVandens" localSheetId="1">'Forma 4'!$H$152</definedName>
    <definedName name="VAS073_F_Silumosenergij533GeriamojoVandens">'Forma 4'!$H$152</definedName>
    <definedName name="VAS073_F_Silumosenergij53IsViso" localSheetId="1">'Forma 4'!$E$152</definedName>
    <definedName name="VAS073_F_Silumosenergij53IsViso">'Forma 4'!$E$152</definedName>
    <definedName name="VAS073_F_Silumosenergij541NuotekuSurinkimas" localSheetId="1">'Forma 4'!$J$152</definedName>
    <definedName name="VAS073_F_Silumosenergij541NuotekuSurinkimas">'Forma 4'!$J$152</definedName>
    <definedName name="VAS073_F_Silumosenergij542NuotekuValymas" localSheetId="1">'Forma 4'!$K$152</definedName>
    <definedName name="VAS073_F_Silumosenergij542NuotekuValymas">'Forma 4'!$K$152</definedName>
    <definedName name="VAS073_F_Silumosenergij543NuotekuDumblo" localSheetId="1">'Forma 4'!$L$152</definedName>
    <definedName name="VAS073_F_Silumosenergij543NuotekuDumblo">'Forma 4'!$L$152</definedName>
    <definedName name="VAS073_F_Silumosenergij54IsViso" localSheetId="1">'Forma 4'!$I$152</definedName>
    <definedName name="VAS073_F_Silumosenergij54IsViso">'Forma 4'!$I$152</definedName>
    <definedName name="VAS073_F_Silumosenergij55PavirsiniuNuoteku" localSheetId="1">'Forma 4'!$M$152</definedName>
    <definedName name="VAS073_F_Silumosenergij55PavirsiniuNuoteku">'Forma 4'!$M$152</definedName>
    <definedName name="VAS073_F_Silumosenergij56KitosReguliuojamosios" localSheetId="1">'Forma 4'!$N$152</definedName>
    <definedName name="VAS073_F_Silumosenergij56KitosReguliuojamosios">'Forma 4'!$N$152</definedName>
    <definedName name="VAS073_F_Silumosenergij57KitosVeiklos" localSheetId="1">'Forma 4'!$Q$152</definedName>
    <definedName name="VAS073_F_Silumosenergij57KitosVeiklos">'Forma 4'!$Q$152</definedName>
    <definedName name="VAS073_F_Silumosenergij5Apskaitosveikla1" localSheetId="1">'Forma 4'!$O$152</definedName>
    <definedName name="VAS073_F_Silumosenergij5Apskaitosveikla1">'Forma 4'!$O$152</definedName>
    <definedName name="VAS073_F_Silumosenergij5Kitareguliuoja1" localSheetId="1">'Forma 4'!$P$152</definedName>
    <definedName name="VAS073_F_Silumosenergij5Kitareguliuoja1">'Forma 4'!$P$152</definedName>
    <definedName name="VAS073_F_Silumosenergij61IS" localSheetId="1">'Forma 4'!$D$196</definedName>
    <definedName name="VAS073_F_Silumosenergij61IS">'Forma 4'!$D$196</definedName>
    <definedName name="VAS073_F_Silumosenergij631GeriamojoVandens" localSheetId="1">'Forma 4'!$F$196</definedName>
    <definedName name="VAS073_F_Silumosenergij631GeriamojoVandens">'Forma 4'!$F$196</definedName>
    <definedName name="VAS073_F_Silumosenergij632GeriamojoVandens" localSheetId="1">'Forma 4'!$G$196</definedName>
    <definedName name="VAS073_F_Silumosenergij632GeriamojoVandens">'Forma 4'!$G$196</definedName>
    <definedName name="VAS073_F_Silumosenergij633GeriamojoVandens" localSheetId="1">'Forma 4'!$H$196</definedName>
    <definedName name="VAS073_F_Silumosenergij633GeriamojoVandens">'Forma 4'!$H$196</definedName>
    <definedName name="VAS073_F_Silumosenergij63IsViso" localSheetId="1">'Forma 4'!$E$196</definedName>
    <definedName name="VAS073_F_Silumosenergij63IsViso">'Forma 4'!$E$196</definedName>
    <definedName name="VAS073_F_Silumosenergij641NuotekuSurinkimas" localSheetId="1">'Forma 4'!$J$196</definedName>
    <definedName name="VAS073_F_Silumosenergij641NuotekuSurinkimas">'Forma 4'!$J$196</definedName>
    <definedName name="VAS073_F_Silumosenergij642NuotekuValymas" localSheetId="1">'Forma 4'!$K$196</definedName>
    <definedName name="VAS073_F_Silumosenergij642NuotekuValymas">'Forma 4'!$K$196</definedName>
    <definedName name="VAS073_F_Silumosenergij643NuotekuDumblo" localSheetId="1">'Forma 4'!$L$196</definedName>
    <definedName name="VAS073_F_Silumosenergij643NuotekuDumblo">'Forma 4'!$L$196</definedName>
    <definedName name="VAS073_F_Silumosenergij64IsViso" localSheetId="1">'Forma 4'!$I$196</definedName>
    <definedName name="VAS073_F_Silumosenergij64IsViso">'Forma 4'!$I$196</definedName>
    <definedName name="VAS073_F_Silumosenergij65PavirsiniuNuoteku" localSheetId="1">'Forma 4'!$M$196</definedName>
    <definedName name="VAS073_F_Silumosenergij65PavirsiniuNuoteku">'Forma 4'!$M$196</definedName>
    <definedName name="VAS073_F_Silumosenergij66KitosReguliuojamosios" localSheetId="1">'Forma 4'!$N$196</definedName>
    <definedName name="VAS073_F_Silumosenergij66KitosReguliuojamosios">'Forma 4'!$N$196</definedName>
    <definedName name="VAS073_F_Silumosenergij67KitosVeiklos" localSheetId="1">'Forma 4'!$Q$196</definedName>
    <definedName name="VAS073_F_Silumosenergij67KitosVeiklos">'Forma 4'!$Q$196</definedName>
    <definedName name="VAS073_F_Silumosenergij6Apskaitosveikla1" localSheetId="1">'Forma 4'!$O$196</definedName>
    <definedName name="VAS073_F_Silumosenergij6Apskaitosveikla1">'Forma 4'!$O$196</definedName>
    <definedName name="VAS073_F_Silumosenergij6Kitareguliuoja1" localSheetId="1">'Forma 4'!$P$196</definedName>
    <definedName name="VAS073_F_Silumosenergij6Kitareguliuoja1">'Forma 4'!$P$196</definedName>
    <definedName name="VAS073_F_Silumosenergij71IS" localSheetId="1">'Forma 4'!$D$197</definedName>
    <definedName name="VAS073_F_Silumosenergij71IS">'Forma 4'!$D$197</definedName>
    <definedName name="VAS073_F_Silumosenergij731GeriamojoVandens" localSheetId="1">'Forma 4'!$F$197</definedName>
    <definedName name="VAS073_F_Silumosenergij731GeriamojoVandens">'Forma 4'!$F$197</definedName>
    <definedName name="VAS073_F_Silumosenergij732GeriamojoVandens" localSheetId="1">'Forma 4'!$G$197</definedName>
    <definedName name="VAS073_F_Silumosenergij732GeriamojoVandens">'Forma 4'!$G$197</definedName>
    <definedName name="VAS073_F_Silumosenergij733GeriamojoVandens" localSheetId="1">'Forma 4'!$H$197</definedName>
    <definedName name="VAS073_F_Silumosenergij733GeriamojoVandens">'Forma 4'!$H$197</definedName>
    <definedName name="VAS073_F_Silumosenergij73IsViso" localSheetId="1">'Forma 4'!$E$197</definedName>
    <definedName name="VAS073_F_Silumosenergij73IsViso">'Forma 4'!$E$197</definedName>
    <definedName name="VAS073_F_Silumosenergij741NuotekuSurinkimas" localSheetId="1">'Forma 4'!$J$197</definedName>
    <definedName name="VAS073_F_Silumosenergij741NuotekuSurinkimas">'Forma 4'!$J$197</definedName>
    <definedName name="VAS073_F_Silumosenergij742NuotekuValymas" localSheetId="1">'Forma 4'!$K$197</definedName>
    <definedName name="VAS073_F_Silumosenergij742NuotekuValymas">'Forma 4'!$K$197</definedName>
    <definedName name="VAS073_F_Silumosenergij743NuotekuDumblo" localSheetId="1">'Forma 4'!$L$197</definedName>
    <definedName name="VAS073_F_Silumosenergij743NuotekuDumblo">'Forma 4'!$L$197</definedName>
    <definedName name="VAS073_F_Silumosenergij74IsViso" localSheetId="1">'Forma 4'!$I$197</definedName>
    <definedName name="VAS073_F_Silumosenergij74IsViso">'Forma 4'!$I$197</definedName>
    <definedName name="VAS073_F_Silumosenergij75PavirsiniuNuoteku" localSheetId="1">'Forma 4'!$M$197</definedName>
    <definedName name="VAS073_F_Silumosenergij75PavirsiniuNuoteku">'Forma 4'!$M$197</definedName>
    <definedName name="VAS073_F_Silumosenergij76KitosReguliuojamosios" localSheetId="1">'Forma 4'!$N$197</definedName>
    <definedName name="VAS073_F_Silumosenergij76KitosReguliuojamosios">'Forma 4'!$N$197</definedName>
    <definedName name="VAS073_F_Silumosenergij77KitosVeiklos" localSheetId="1">'Forma 4'!$Q$197</definedName>
    <definedName name="VAS073_F_Silumosenergij77KitosVeiklos">'Forma 4'!$Q$197</definedName>
    <definedName name="VAS073_F_Silumosenergij7Apskaitosveikla1" localSheetId="1">'Forma 4'!$O$197</definedName>
    <definedName name="VAS073_F_Silumosenergij7Apskaitosveikla1">'Forma 4'!$O$197</definedName>
    <definedName name="VAS073_F_Silumosenergij7Kitareguliuoja1" localSheetId="1">'Forma 4'!$P$197</definedName>
    <definedName name="VAS073_F_Silumosenergij7Kitareguliuoja1">'Forma 4'!$P$197</definedName>
    <definedName name="VAS073_F_Technologiniok11IS" localSheetId="1">'Forma 4'!$D$39</definedName>
    <definedName name="VAS073_F_Technologiniok11IS">'Forma 4'!$D$39</definedName>
    <definedName name="VAS073_F_Technologiniok131GeriamojoVandens" localSheetId="1">'Forma 4'!$F$39</definedName>
    <definedName name="VAS073_F_Technologiniok131GeriamojoVandens">'Forma 4'!$F$39</definedName>
    <definedName name="VAS073_F_Technologiniok132GeriamojoVandens" localSheetId="1">'Forma 4'!$G$39</definedName>
    <definedName name="VAS073_F_Technologiniok132GeriamojoVandens">'Forma 4'!$G$39</definedName>
    <definedName name="VAS073_F_Technologiniok133GeriamojoVandens" localSheetId="1">'Forma 4'!$H$39</definedName>
    <definedName name="VAS073_F_Technologiniok133GeriamojoVandens">'Forma 4'!$H$39</definedName>
    <definedName name="VAS073_F_Technologiniok13IsViso" localSheetId="1">'Forma 4'!$E$39</definedName>
    <definedName name="VAS073_F_Technologiniok13IsViso">'Forma 4'!$E$39</definedName>
    <definedName name="VAS073_F_Technologiniok141NuotekuSurinkimas" localSheetId="1">'Forma 4'!$J$39</definedName>
    <definedName name="VAS073_F_Technologiniok141NuotekuSurinkimas">'Forma 4'!$J$39</definedName>
    <definedName name="VAS073_F_Technologiniok142NuotekuValymas" localSheetId="1">'Forma 4'!$K$39</definedName>
    <definedName name="VAS073_F_Technologiniok142NuotekuValymas">'Forma 4'!$K$39</definedName>
    <definedName name="VAS073_F_Technologiniok143NuotekuDumblo" localSheetId="1">'Forma 4'!$L$39</definedName>
    <definedName name="VAS073_F_Technologiniok143NuotekuDumblo">'Forma 4'!$L$39</definedName>
    <definedName name="VAS073_F_Technologiniok14IsViso" localSheetId="1">'Forma 4'!$I$39</definedName>
    <definedName name="VAS073_F_Technologiniok14IsViso">'Forma 4'!$I$39</definedName>
    <definedName name="VAS073_F_Technologiniok15PavirsiniuNuoteku" localSheetId="1">'Forma 4'!$M$39</definedName>
    <definedName name="VAS073_F_Technologiniok15PavirsiniuNuoteku">'Forma 4'!$M$39</definedName>
    <definedName name="VAS073_F_Technologiniok16KitosReguliuojamosios" localSheetId="1">'Forma 4'!$N$39</definedName>
    <definedName name="VAS073_F_Technologiniok16KitosReguliuojamosios">'Forma 4'!$N$39</definedName>
    <definedName name="VAS073_F_Technologiniok17KitosVeiklos" localSheetId="1">'Forma 4'!$Q$39</definedName>
    <definedName name="VAS073_F_Technologiniok17KitosVeiklos">'Forma 4'!$Q$39</definedName>
    <definedName name="VAS073_F_Technologiniok1Apskaitosveikla1" localSheetId="1">'Forma 4'!$O$39</definedName>
    <definedName name="VAS073_F_Technologiniok1Apskaitosveikla1">'Forma 4'!$O$39</definedName>
    <definedName name="VAS073_F_Technologiniok1Kitareguliuoja1" localSheetId="1">'Forma 4'!$P$39</definedName>
    <definedName name="VAS073_F_Technologiniok1Kitareguliuoja1">'Forma 4'!$P$39</definedName>
    <definedName name="VAS073_F_Technologinium11IS" localSheetId="1">'Forma 4'!$D$15</definedName>
    <definedName name="VAS073_F_Technologinium11IS">'Forma 4'!$D$15</definedName>
    <definedName name="VAS073_F_Technologinium131GeriamojoVandens" localSheetId="1">'Forma 4'!$F$15</definedName>
    <definedName name="VAS073_F_Technologinium131GeriamojoVandens">'Forma 4'!$F$15</definedName>
    <definedName name="VAS073_F_Technologinium132GeriamojoVandens" localSheetId="1">'Forma 4'!$G$15</definedName>
    <definedName name="VAS073_F_Technologinium132GeriamojoVandens">'Forma 4'!$G$15</definedName>
    <definedName name="VAS073_F_Technologinium133GeriamojoVandens" localSheetId="1">'Forma 4'!$H$15</definedName>
    <definedName name="VAS073_F_Technologinium133GeriamojoVandens">'Forma 4'!$H$15</definedName>
    <definedName name="VAS073_F_Technologinium13IsViso" localSheetId="1">'Forma 4'!$E$15</definedName>
    <definedName name="VAS073_F_Technologinium13IsViso">'Forma 4'!$E$15</definedName>
    <definedName name="VAS073_F_Technologinium141NuotekuSurinkimas" localSheetId="1">'Forma 4'!$J$15</definedName>
    <definedName name="VAS073_F_Technologinium141NuotekuSurinkimas">'Forma 4'!$J$15</definedName>
    <definedName name="VAS073_F_Technologinium142NuotekuValymas" localSheetId="1">'Forma 4'!$K$15</definedName>
    <definedName name="VAS073_F_Technologinium142NuotekuValymas">'Forma 4'!$K$15</definedName>
    <definedName name="VAS073_F_Technologinium143NuotekuDumblo" localSheetId="1">'Forma 4'!$L$15</definedName>
    <definedName name="VAS073_F_Technologinium143NuotekuDumblo">'Forma 4'!$L$15</definedName>
    <definedName name="VAS073_F_Technologinium14IsViso" localSheetId="1">'Forma 4'!$I$15</definedName>
    <definedName name="VAS073_F_Technologinium14IsViso">'Forma 4'!$I$15</definedName>
    <definedName name="VAS073_F_Technologinium15PavirsiniuNuoteku" localSheetId="1">'Forma 4'!$M$15</definedName>
    <definedName name="VAS073_F_Technologinium15PavirsiniuNuoteku">'Forma 4'!$M$15</definedName>
    <definedName name="VAS073_F_Technologinium16KitosReguliuojamosios" localSheetId="1">'Forma 4'!$N$15</definedName>
    <definedName name="VAS073_F_Technologinium16KitosReguliuojamosios">'Forma 4'!$N$15</definedName>
    <definedName name="VAS073_F_Technologinium17KitosVeiklos" localSheetId="1">'Forma 4'!$Q$15</definedName>
    <definedName name="VAS073_F_Technologinium17KitosVeiklos">'Forma 4'!$Q$15</definedName>
    <definedName name="VAS073_F_Technologinium1Apskaitosveikla1" localSheetId="1">'Forma 4'!$O$15</definedName>
    <definedName name="VAS073_F_Technologinium1Apskaitosveikla1">'Forma 4'!$O$15</definedName>
    <definedName name="VAS073_F_Technologinium1Kitareguliuoja1" localSheetId="1">'Forma 4'!$P$15</definedName>
    <definedName name="VAS073_F_Technologinium1Kitareguliuoja1">'Forma 4'!$P$15</definedName>
    <definedName name="VAS073_F_Technologinium21IS" localSheetId="1">'Forma 4'!$D$37</definedName>
    <definedName name="VAS073_F_Technologinium21IS">'Forma 4'!$D$37</definedName>
    <definedName name="VAS073_F_Technologinium231GeriamojoVandens" localSheetId="1">'Forma 4'!$F$37</definedName>
    <definedName name="VAS073_F_Technologinium231GeriamojoVandens">'Forma 4'!$F$37</definedName>
    <definedName name="VAS073_F_Technologinium232GeriamojoVandens" localSheetId="1">'Forma 4'!$G$37</definedName>
    <definedName name="VAS073_F_Technologinium232GeriamojoVandens">'Forma 4'!$G$37</definedName>
    <definedName name="VAS073_F_Technologinium233GeriamojoVandens" localSheetId="1">'Forma 4'!$H$37</definedName>
    <definedName name="VAS073_F_Technologinium233GeriamojoVandens">'Forma 4'!$H$37</definedName>
    <definedName name="VAS073_F_Technologinium23IsViso" localSheetId="1">'Forma 4'!$E$37</definedName>
    <definedName name="VAS073_F_Technologinium23IsViso">'Forma 4'!$E$37</definedName>
    <definedName name="VAS073_F_Technologinium241NuotekuSurinkimas" localSheetId="1">'Forma 4'!$J$37</definedName>
    <definedName name="VAS073_F_Technologinium241NuotekuSurinkimas">'Forma 4'!$J$37</definedName>
    <definedName name="VAS073_F_Technologinium242NuotekuValymas" localSheetId="1">'Forma 4'!$K$37</definedName>
    <definedName name="VAS073_F_Technologinium242NuotekuValymas">'Forma 4'!$K$37</definedName>
    <definedName name="VAS073_F_Technologinium243NuotekuDumblo" localSheetId="1">'Forma 4'!$L$37</definedName>
    <definedName name="VAS073_F_Technologinium243NuotekuDumblo">'Forma 4'!$L$37</definedName>
    <definedName name="VAS073_F_Technologinium24IsViso" localSheetId="1">'Forma 4'!$I$37</definedName>
    <definedName name="VAS073_F_Technologinium24IsViso">'Forma 4'!$I$37</definedName>
    <definedName name="VAS073_F_Technologinium25PavirsiniuNuoteku" localSheetId="1">'Forma 4'!$M$37</definedName>
    <definedName name="VAS073_F_Technologinium25PavirsiniuNuoteku">'Forma 4'!$M$37</definedName>
    <definedName name="VAS073_F_Technologinium26KitosReguliuojamosios" localSheetId="1">'Forma 4'!$N$37</definedName>
    <definedName name="VAS073_F_Technologinium26KitosReguliuojamosios">'Forma 4'!$N$37</definedName>
    <definedName name="VAS073_F_Technologinium27KitosVeiklos" localSheetId="1">'Forma 4'!$Q$37</definedName>
    <definedName name="VAS073_F_Technologinium27KitosVeiklos">'Forma 4'!$Q$37</definedName>
    <definedName name="VAS073_F_Technologinium2Apskaitosveikla1" localSheetId="1">'Forma 4'!$O$37</definedName>
    <definedName name="VAS073_F_Technologinium2Apskaitosveikla1">'Forma 4'!$O$37</definedName>
    <definedName name="VAS073_F_Technologinium2Kitareguliuoja1" localSheetId="1">'Forma 4'!$P$37</definedName>
    <definedName name="VAS073_F_Technologinium2Kitareguliuoja1">'Forma 4'!$P$37</definedName>
    <definedName name="VAS073_F_Technologinium31IS" localSheetId="1">'Forma 4'!$D$38</definedName>
    <definedName name="VAS073_F_Technologinium31IS">'Forma 4'!$D$38</definedName>
    <definedName name="VAS073_F_Technologinium331GeriamojoVandens" localSheetId="1">'Forma 4'!$F$38</definedName>
    <definedName name="VAS073_F_Technologinium331GeriamojoVandens">'Forma 4'!$F$38</definedName>
    <definedName name="VAS073_F_Technologinium332GeriamojoVandens" localSheetId="1">'Forma 4'!$G$38</definedName>
    <definedName name="VAS073_F_Technologinium332GeriamojoVandens">'Forma 4'!$G$38</definedName>
    <definedName name="VAS073_F_Technologinium333GeriamojoVandens" localSheetId="1">'Forma 4'!$H$38</definedName>
    <definedName name="VAS073_F_Technologinium333GeriamojoVandens">'Forma 4'!$H$38</definedName>
    <definedName name="VAS073_F_Technologinium33IsViso" localSheetId="1">'Forma 4'!$E$38</definedName>
    <definedName name="VAS073_F_Technologinium33IsViso">'Forma 4'!$E$38</definedName>
    <definedName name="VAS073_F_Technologinium341NuotekuSurinkimas" localSheetId="1">'Forma 4'!$J$38</definedName>
    <definedName name="VAS073_F_Technologinium341NuotekuSurinkimas">'Forma 4'!$J$38</definedName>
    <definedName name="VAS073_F_Technologinium342NuotekuValymas" localSheetId="1">'Forma 4'!$K$38</definedName>
    <definedName name="VAS073_F_Technologinium342NuotekuValymas">'Forma 4'!$K$38</definedName>
    <definedName name="VAS073_F_Technologinium343NuotekuDumblo" localSheetId="1">'Forma 4'!$L$38</definedName>
    <definedName name="VAS073_F_Technologinium343NuotekuDumblo">'Forma 4'!$L$38</definedName>
    <definedName name="VAS073_F_Technologinium34IsViso" localSheetId="1">'Forma 4'!$I$38</definedName>
    <definedName name="VAS073_F_Technologinium34IsViso">'Forma 4'!$I$38</definedName>
    <definedName name="VAS073_F_Technologinium35PavirsiniuNuoteku" localSheetId="1">'Forma 4'!$M$38</definedName>
    <definedName name="VAS073_F_Technologinium35PavirsiniuNuoteku">'Forma 4'!$M$38</definedName>
    <definedName name="VAS073_F_Technologinium36KitosReguliuojamosios" localSheetId="1">'Forma 4'!$N$38</definedName>
    <definedName name="VAS073_F_Technologinium36KitosReguliuojamosios">'Forma 4'!$N$38</definedName>
    <definedName name="VAS073_F_Technologinium37KitosVeiklos" localSheetId="1">'Forma 4'!$Q$38</definedName>
    <definedName name="VAS073_F_Technologinium37KitosVeiklos">'Forma 4'!$Q$38</definedName>
    <definedName name="VAS073_F_Technologinium3Apskaitosveikla1" localSheetId="1">'Forma 4'!$O$38</definedName>
    <definedName name="VAS073_F_Technologinium3Apskaitosveikla1">'Forma 4'!$O$38</definedName>
    <definedName name="VAS073_F_Technologinium3Kitareguliuoja1" localSheetId="1">'Forma 4'!$P$38</definedName>
    <definedName name="VAS073_F_Technologinium3Kitareguliuoja1">'Forma 4'!$P$38</definedName>
    <definedName name="VAS073_F_Teisiniupaslau11IS" localSheetId="1">'Forma 4'!$D$69</definedName>
    <definedName name="VAS073_F_Teisiniupaslau11IS">'Forma 4'!$D$69</definedName>
    <definedName name="VAS073_F_Teisiniupaslau131GeriamojoVandens" localSheetId="1">'Forma 4'!$F$69</definedName>
    <definedName name="VAS073_F_Teisiniupaslau131GeriamojoVandens">'Forma 4'!$F$69</definedName>
    <definedName name="VAS073_F_Teisiniupaslau132GeriamojoVandens" localSheetId="1">'Forma 4'!$G$69</definedName>
    <definedName name="VAS073_F_Teisiniupaslau132GeriamojoVandens">'Forma 4'!$G$69</definedName>
    <definedName name="VAS073_F_Teisiniupaslau133GeriamojoVandens" localSheetId="1">'Forma 4'!$H$69</definedName>
    <definedName name="VAS073_F_Teisiniupaslau133GeriamojoVandens">'Forma 4'!$H$69</definedName>
    <definedName name="VAS073_F_Teisiniupaslau13IsViso" localSheetId="1">'Forma 4'!$E$69</definedName>
    <definedName name="VAS073_F_Teisiniupaslau13IsViso">'Forma 4'!$E$69</definedName>
    <definedName name="VAS073_F_Teisiniupaslau141NuotekuSurinkimas" localSheetId="1">'Forma 4'!$J$69</definedName>
    <definedName name="VAS073_F_Teisiniupaslau141NuotekuSurinkimas">'Forma 4'!$J$69</definedName>
    <definedName name="VAS073_F_Teisiniupaslau142NuotekuValymas" localSheetId="1">'Forma 4'!$K$69</definedName>
    <definedName name="VAS073_F_Teisiniupaslau142NuotekuValymas">'Forma 4'!$K$69</definedName>
    <definedName name="VAS073_F_Teisiniupaslau143NuotekuDumblo" localSheetId="1">'Forma 4'!$L$69</definedName>
    <definedName name="VAS073_F_Teisiniupaslau143NuotekuDumblo">'Forma 4'!$L$69</definedName>
    <definedName name="VAS073_F_Teisiniupaslau14IsViso" localSheetId="1">'Forma 4'!$I$69</definedName>
    <definedName name="VAS073_F_Teisiniupaslau14IsViso">'Forma 4'!$I$69</definedName>
    <definedName name="VAS073_F_Teisiniupaslau15PavirsiniuNuoteku" localSheetId="1">'Forma 4'!$M$69</definedName>
    <definedName name="VAS073_F_Teisiniupaslau15PavirsiniuNuoteku">'Forma 4'!$M$69</definedName>
    <definedName name="VAS073_F_Teisiniupaslau16KitosReguliuojamosios" localSheetId="1">'Forma 4'!$N$69</definedName>
    <definedName name="VAS073_F_Teisiniupaslau16KitosReguliuojamosios">'Forma 4'!$N$69</definedName>
    <definedName name="VAS073_F_Teisiniupaslau17KitosVeiklos" localSheetId="1">'Forma 4'!$Q$69</definedName>
    <definedName name="VAS073_F_Teisiniupaslau17KitosVeiklos">'Forma 4'!$Q$69</definedName>
    <definedName name="VAS073_F_Teisiniupaslau1Apskaitosveikla1" localSheetId="1">'Forma 4'!$O$69</definedName>
    <definedName name="VAS073_F_Teisiniupaslau1Apskaitosveikla1">'Forma 4'!$O$69</definedName>
    <definedName name="VAS073_F_Teisiniupaslau1Kitareguliuoja1" localSheetId="1">'Forma 4'!$P$69</definedName>
    <definedName name="VAS073_F_Teisiniupaslau1Kitareguliuoja1">'Forma 4'!$P$69</definedName>
    <definedName name="VAS073_F_Teisiniupaslau21IS" localSheetId="1">'Forma 4'!$D$122</definedName>
    <definedName name="VAS073_F_Teisiniupaslau21IS">'Forma 4'!$D$122</definedName>
    <definedName name="VAS073_F_Teisiniupaslau231GeriamojoVandens" localSheetId="1">'Forma 4'!$F$122</definedName>
    <definedName name="VAS073_F_Teisiniupaslau231GeriamojoVandens">'Forma 4'!$F$122</definedName>
    <definedName name="VAS073_F_Teisiniupaslau232GeriamojoVandens" localSheetId="1">'Forma 4'!$G$122</definedName>
    <definedName name="VAS073_F_Teisiniupaslau232GeriamojoVandens">'Forma 4'!$G$122</definedName>
    <definedName name="VAS073_F_Teisiniupaslau233GeriamojoVandens" localSheetId="1">'Forma 4'!$H$122</definedName>
    <definedName name="VAS073_F_Teisiniupaslau233GeriamojoVandens">'Forma 4'!$H$122</definedName>
    <definedName name="VAS073_F_Teisiniupaslau23IsViso" localSheetId="1">'Forma 4'!$E$122</definedName>
    <definedName name="VAS073_F_Teisiniupaslau23IsViso">'Forma 4'!$E$122</definedName>
    <definedName name="VAS073_F_Teisiniupaslau241NuotekuSurinkimas" localSheetId="1">'Forma 4'!$J$122</definedName>
    <definedName name="VAS073_F_Teisiniupaslau241NuotekuSurinkimas">'Forma 4'!$J$122</definedName>
    <definedName name="VAS073_F_Teisiniupaslau242NuotekuValymas" localSheetId="1">'Forma 4'!$K$122</definedName>
    <definedName name="VAS073_F_Teisiniupaslau242NuotekuValymas">'Forma 4'!$K$122</definedName>
    <definedName name="VAS073_F_Teisiniupaslau243NuotekuDumblo" localSheetId="1">'Forma 4'!$L$122</definedName>
    <definedName name="VAS073_F_Teisiniupaslau243NuotekuDumblo">'Forma 4'!$L$122</definedName>
    <definedName name="VAS073_F_Teisiniupaslau24IsViso" localSheetId="1">'Forma 4'!$I$122</definedName>
    <definedName name="VAS073_F_Teisiniupaslau24IsViso">'Forma 4'!$I$122</definedName>
    <definedName name="VAS073_F_Teisiniupaslau25PavirsiniuNuoteku" localSheetId="1">'Forma 4'!$M$122</definedName>
    <definedName name="VAS073_F_Teisiniupaslau25PavirsiniuNuoteku">'Forma 4'!$M$122</definedName>
    <definedName name="VAS073_F_Teisiniupaslau26KitosReguliuojamosios" localSheetId="1">'Forma 4'!$N$122</definedName>
    <definedName name="VAS073_F_Teisiniupaslau26KitosReguliuojamosios">'Forma 4'!$N$122</definedName>
    <definedName name="VAS073_F_Teisiniupaslau27KitosVeiklos" localSheetId="1">'Forma 4'!$Q$122</definedName>
    <definedName name="VAS073_F_Teisiniupaslau27KitosVeiklos">'Forma 4'!$Q$122</definedName>
    <definedName name="VAS073_F_Teisiniupaslau2Apskaitosveikla1" localSheetId="1">'Forma 4'!$O$122</definedName>
    <definedName name="VAS073_F_Teisiniupaslau2Apskaitosveikla1">'Forma 4'!$O$122</definedName>
    <definedName name="VAS073_F_Teisiniupaslau2Kitareguliuoja1" localSheetId="1">'Forma 4'!$P$122</definedName>
    <definedName name="VAS073_F_Teisiniupaslau2Kitareguliuoja1">'Forma 4'!$P$122</definedName>
    <definedName name="VAS073_F_Teisiniupaslau31IS" localSheetId="1">'Forma 4'!$D$174</definedName>
    <definedName name="VAS073_F_Teisiniupaslau31IS">'Forma 4'!$D$174</definedName>
    <definedName name="VAS073_F_Teisiniupaslau331GeriamojoVandens" localSheetId="1">'Forma 4'!$F$174</definedName>
    <definedName name="VAS073_F_Teisiniupaslau331GeriamojoVandens">'Forma 4'!$F$174</definedName>
    <definedName name="VAS073_F_Teisiniupaslau332GeriamojoVandens" localSheetId="1">'Forma 4'!$G$174</definedName>
    <definedName name="VAS073_F_Teisiniupaslau332GeriamojoVandens">'Forma 4'!$G$174</definedName>
    <definedName name="VAS073_F_Teisiniupaslau333GeriamojoVandens" localSheetId="1">'Forma 4'!$H$174</definedName>
    <definedName name="VAS073_F_Teisiniupaslau333GeriamojoVandens">'Forma 4'!$H$174</definedName>
    <definedName name="VAS073_F_Teisiniupaslau33IsViso" localSheetId="1">'Forma 4'!$E$174</definedName>
    <definedName name="VAS073_F_Teisiniupaslau33IsViso">'Forma 4'!$E$174</definedName>
    <definedName name="VAS073_F_Teisiniupaslau341NuotekuSurinkimas" localSheetId="1">'Forma 4'!$J$174</definedName>
    <definedName name="VAS073_F_Teisiniupaslau341NuotekuSurinkimas">'Forma 4'!$J$174</definedName>
    <definedName name="VAS073_F_Teisiniupaslau342NuotekuValymas" localSheetId="1">'Forma 4'!$K$174</definedName>
    <definedName name="VAS073_F_Teisiniupaslau342NuotekuValymas">'Forma 4'!$K$174</definedName>
    <definedName name="VAS073_F_Teisiniupaslau343NuotekuDumblo" localSheetId="1">'Forma 4'!$L$174</definedName>
    <definedName name="VAS073_F_Teisiniupaslau343NuotekuDumblo">'Forma 4'!$L$174</definedName>
    <definedName name="VAS073_F_Teisiniupaslau34IsViso" localSheetId="1">'Forma 4'!$I$174</definedName>
    <definedName name="VAS073_F_Teisiniupaslau34IsViso">'Forma 4'!$I$174</definedName>
    <definedName name="VAS073_F_Teisiniupaslau35PavirsiniuNuoteku" localSheetId="1">'Forma 4'!$M$174</definedName>
    <definedName name="VAS073_F_Teisiniupaslau35PavirsiniuNuoteku">'Forma 4'!$M$174</definedName>
    <definedName name="VAS073_F_Teisiniupaslau36KitosReguliuojamosios" localSheetId="1">'Forma 4'!$N$174</definedName>
    <definedName name="VAS073_F_Teisiniupaslau36KitosReguliuojamosios">'Forma 4'!$N$174</definedName>
    <definedName name="VAS073_F_Teisiniupaslau37KitosVeiklos" localSheetId="1">'Forma 4'!$Q$174</definedName>
    <definedName name="VAS073_F_Teisiniupaslau37KitosVeiklos">'Forma 4'!$Q$174</definedName>
    <definedName name="VAS073_F_Teisiniupaslau3Apskaitosveikla1" localSheetId="1">'Forma 4'!$O$174</definedName>
    <definedName name="VAS073_F_Teisiniupaslau3Apskaitosveikla1">'Forma 4'!$O$174</definedName>
    <definedName name="VAS073_F_Teisiniupaslau3Kitareguliuoja1" localSheetId="1">'Forma 4'!$P$174</definedName>
    <definedName name="VAS073_F_Teisiniupaslau3Kitareguliuoja1">'Forma 4'!$P$174</definedName>
    <definedName name="VAS073_F_Teisiniupaslau41IS" localSheetId="1">'Forma 4'!$D$219</definedName>
    <definedName name="VAS073_F_Teisiniupaslau41IS">'Forma 4'!$D$219</definedName>
    <definedName name="VAS073_F_Teisiniupaslau431GeriamojoVandens" localSheetId="1">'Forma 4'!$F$219</definedName>
    <definedName name="VAS073_F_Teisiniupaslau431GeriamojoVandens">'Forma 4'!$F$219</definedName>
    <definedName name="VAS073_F_Teisiniupaslau432GeriamojoVandens" localSheetId="1">'Forma 4'!$G$219</definedName>
    <definedName name="VAS073_F_Teisiniupaslau432GeriamojoVandens">'Forma 4'!$G$219</definedName>
    <definedName name="VAS073_F_Teisiniupaslau433GeriamojoVandens" localSheetId="1">'Forma 4'!$H$219</definedName>
    <definedName name="VAS073_F_Teisiniupaslau433GeriamojoVandens">'Forma 4'!$H$219</definedName>
    <definedName name="VAS073_F_Teisiniupaslau43IsViso" localSheetId="1">'Forma 4'!$E$219</definedName>
    <definedName name="VAS073_F_Teisiniupaslau43IsViso">'Forma 4'!$E$219</definedName>
    <definedName name="VAS073_F_Teisiniupaslau441NuotekuSurinkimas" localSheetId="1">'Forma 4'!$J$219</definedName>
    <definedName name="VAS073_F_Teisiniupaslau441NuotekuSurinkimas">'Forma 4'!$J$219</definedName>
    <definedName name="VAS073_F_Teisiniupaslau442NuotekuValymas" localSheetId="1">'Forma 4'!$K$219</definedName>
    <definedName name="VAS073_F_Teisiniupaslau442NuotekuValymas">'Forma 4'!$K$219</definedName>
    <definedName name="VAS073_F_Teisiniupaslau443NuotekuDumblo" localSheetId="1">'Forma 4'!$L$219</definedName>
    <definedName name="VAS073_F_Teisiniupaslau443NuotekuDumblo">'Forma 4'!$L$219</definedName>
    <definedName name="VAS073_F_Teisiniupaslau44IsViso" localSheetId="1">'Forma 4'!$I$219</definedName>
    <definedName name="VAS073_F_Teisiniupaslau44IsViso">'Forma 4'!$I$219</definedName>
    <definedName name="VAS073_F_Teisiniupaslau45PavirsiniuNuoteku" localSheetId="1">'Forma 4'!$M$219</definedName>
    <definedName name="VAS073_F_Teisiniupaslau45PavirsiniuNuoteku">'Forma 4'!$M$219</definedName>
    <definedName name="VAS073_F_Teisiniupaslau46KitosReguliuojamosios" localSheetId="1">'Forma 4'!$N$219</definedName>
    <definedName name="VAS073_F_Teisiniupaslau46KitosReguliuojamosios">'Forma 4'!$N$219</definedName>
    <definedName name="VAS073_F_Teisiniupaslau47KitosVeiklos" localSheetId="1">'Forma 4'!$Q$219</definedName>
    <definedName name="VAS073_F_Teisiniupaslau47KitosVeiklos">'Forma 4'!$Q$219</definedName>
    <definedName name="VAS073_F_Teisiniupaslau4Apskaitosveikla1" localSheetId="1">'Forma 4'!$O$219</definedName>
    <definedName name="VAS073_F_Teisiniupaslau4Apskaitosveikla1">'Forma 4'!$O$219</definedName>
    <definedName name="VAS073_F_Teisiniupaslau4Kitareguliuoja1" localSheetId="1">'Forma 4'!$P$219</definedName>
    <definedName name="VAS073_F_Teisiniupaslau4Kitareguliuoja1">'Forma 4'!$P$219</definedName>
    <definedName name="VAS073_F_Tiesioginespas11IS" localSheetId="1">'Forma 4'!$D$25</definedName>
    <definedName name="VAS073_F_Tiesioginespas11IS">'Forma 4'!$D$25</definedName>
    <definedName name="VAS073_F_Tiesioginespas131GeriamojoVandens" localSheetId="1">'Forma 4'!$F$25</definedName>
    <definedName name="VAS073_F_Tiesioginespas131GeriamojoVandens">'Forma 4'!$F$25</definedName>
    <definedName name="VAS073_F_Tiesioginespas132GeriamojoVandens" localSheetId="1">'Forma 4'!$G$25</definedName>
    <definedName name="VAS073_F_Tiesioginespas132GeriamojoVandens">'Forma 4'!$G$25</definedName>
    <definedName name="VAS073_F_Tiesioginespas133GeriamojoVandens" localSheetId="1">'Forma 4'!$H$25</definedName>
    <definedName name="VAS073_F_Tiesioginespas133GeriamojoVandens">'Forma 4'!$H$25</definedName>
    <definedName name="VAS073_F_Tiesioginespas13IsViso" localSheetId="1">'Forma 4'!$E$25</definedName>
    <definedName name="VAS073_F_Tiesioginespas13IsViso">'Forma 4'!$E$25</definedName>
    <definedName name="VAS073_F_Tiesioginespas141NuotekuSurinkimas" localSheetId="1">'Forma 4'!$J$25</definedName>
    <definedName name="VAS073_F_Tiesioginespas141NuotekuSurinkimas">'Forma 4'!$J$25</definedName>
    <definedName name="VAS073_F_Tiesioginespas142NuotekuValymas" localSheetId="1">'Forma 4'!$K$25</definedName>
    <definedName name="VAS073_F_Tiesioginespas142NuotekuValymas">'Forma 4'!$K$25</definedName>
    <definedName name="VAS073_F_Tiesioginespas143NuotekuDumblo" localSheetId="1">'Forma 4'!$L$25</definedName>
    <definedName name="VAS073_F_Tiesioginespas143NuotekuDumblo">'Forma 4'!$L$25</definedName>
    <definedName name="VAS073_F_Tiesioginespas14IsViso" localSheetId="1">'Forma 4'!$I$25</definedName>
    <definedName name="VAS073_F_Tiesioginespas14IsViso">'Forma 4'!$I$25</definedName>
    <definedName name="VAS073_F_Tiesioginespas15PavirsiniuNuoteku" localSheetId="1">'Forma 4'!$M$25</definedName>
    <definedName name="VAS073_F_Tiesioginespas15PavirsiniuNuoteku">'Forma 4'!$M$25</definedName>
    <definedName name="VAS073_F_Tiesioginespas16KitosReguliuojamosios" localSheetId="1">'Forma 4'!$N$25</definedName>
    <definedName name="VAS073_F_Tiesioginespas16KitosReguliuojamosios">'Forma 4'!$N$25</definedName>
    <definedName name="VAS073_F_Tiesioginespas17KitosVeiklos" localSheetId="1">'Forma 4'!$Q$25</definedName>
    <definedName name="VAS073_F_Tiesioginespas17KitosVeiklos">'Forma 4'!$Q$25</definedName>
    <definedName name="VAS073_F_Tiesioginespas1Apskaitosveikla1" localSheetId="1">'Forma 4'!$O$25</definedName>
    <definedName name="VAS073_F_Tiesioginespas1Apskaitosveikla1">'Forma 4'!$O$25</definedName>
    <definedName name="VAS073_F_Tiesioginespas1Kitareguliuoja1" localSheetId="1">'Forma 4'!$P$25</definedName>
    <definedName name="VAS073_F_Tiesioginespas1Kitareguliuoja1">'Forma 4'!$P$25</definedName>
    <definedName name="VAS073_F_Tiesioginessan11IS" localSheetId="1">'Forma 4'!$D$29</definedName>
    <definedName name="VAS073_F_Tiesioginessan11IS">'Forma 4'!$D$29</definedName>
    <definedName name="VAS073_F_Tiesioginessan131GeriamojoVandens" localSheetId="1">'Forma 4'!$F$29</definedName>
    <definedName name="VAS073_F_Tiesioginessan131GeriamojoVandens">'Forma 4'!$F$29</definedName>
    <definedName name="VAS073_F_Tiesioginessan132GeriamojoVandens" localSheetId="1">'Forma 4'!$G$29</definedName>
    <definedName name="VAS073_F_Tiesioginessan132GeriamojoVandens">'Forma 4'!$G$29</definedName>
    <definedName name="VAS073_F_Tiesioginessan133GeriamojoVandens" localSheetId="1">'Forma 4'!$H$29</definedName>
    <definedName name="VAS073_F_Tiesioginessan133GeriamojoVandens">'Forma 4'!$H$29</definedName>
    <definedName name="VAS073_F_Tiesioginessan13IsViso" localSheetId="1">'Forma 4'!$E$29</definedName>
    <definedName name="VAS073_F_Tiesioginessan13IsViso">'Forma 4'!$E$29</definedName>
    <definedName name="VAS073_F_Tiesioginessan141NuotekuSurinkimas" localSheetId="1">'Forma 4'!$J$29</definedName>
    <definedName name="VAS073_F_Tiesioginessan141NuotekuSurinkimas">'Forma 4'!$J$29</definedName>
    <definedName name="VAS073_F_Tiesioginessan142NuotekuValymas" localSheetId="1">'Forma 4'!$K$29</definedName>
    <definedName name="VAS073_F_Tiesioginessan142NuotekuValymas">'Forma 4'!$K$29</definedName>
    <definedName name="VAS073_F_Tiesioginessan143NuotekuDumblo" localSheetId="1">'Forma 4'!$L$29</definedName>
    <definedName name="VAS073_F_Tiesioginessan143NuotekuDumblo">'Forma 4'!$L$29</definedName>
    <definedName name="VAS073_F_Tiesioginessan14IsViso" localSheetId="1">'Forma 4'!$I$29</definedName>
    <definedName name="VAS073_F_Tiesioginessan14IsViso">'Forma 4'!$I$29</definedName>
    <definedName name="VAS073_F_Tiesioginessan15PavirsiniuNuoteku" localSheetId="1">'Forma 4'!$M$29</definedName>
    <definedName name="VAS073_F_Tiesioginessan15PavirsiniuNuoteku">'Forma 4'!$M$29</definedName>
    <definedName name="VAS073_F_Tiesioginessan16KitosReguliuojamosios" localSheetId="1">'Forma 4'!$N$29</definedName>
    <definedName name="VAS073_F_Tiesioginessan16KitosReguliuojamosios">'Forma 4'!$N$29</definedName>
    <definedName name="VAS073_F_Tiesioginessan17KitosVeiklos" localSheetId="1">'Forma 4'!$Q$29</definedName>
    <definedName name="VAS073_F_Tiesioginessan17KitosVeiklos">'Forma 4'!$Q$29</definedName>
    <definedName name="VAS073_F_Tiesioginessan1Apskaitosveikla1" localSheetId="1">'Forma 4'!$O$29</definedName>
    <definedName name="VAS073_F_Tiesioginessan1Apskaitosveikla1">'Forma 4'!$O$29</definedName>
    <definedName name="VAS073_F_Tiesioginessan1Kitareguliuoja1" localSheetId="1">'Forma 4'!$P$29</definedName>
    <definedName name="VAS073_F_Tiesioginessan1Kitareguliuoja1">'Forma 4'!$P$29</definedName>
    <definedName name="VAS073_F_Transportopasl11IS" localSheetId="1">'Forma 4'!$D$79</definedName>
    <definedName name="VAS073_F_Transportopasl11IS">'Forma 4'!$D$79</definedName>
    <definedName name="VAS073_F_Transportopasl131GeriamojoVandens" localSheetId="1">'Forma 4'!$F$79</definedName>
    <definedName name="VAS073_F_Transportopasl131GeriamojoVandens">'Forma 4'!$F$79</definedName>
    <definedName name="VAS073_F_Transportopasl132GeriamojoVandens" localSheetId="1">'Forma 4'!$G$79</definedName>
    <definedName name="VAS073_F_Transportopasl132GeriamojoVandens">'Forma 4'!$G$79</definedName>
    <definedName name="VAS073_F_Transportopasl133GeriamojoVandens" localSheetId="1">'Forma 4'!$H$79</definedName>
    <definedName name="VAS073_F_Transportopasl133GeriamojoVandens">'Forma 4'!$H$79</definedName>
    <definedName name="VAS073_F_Transportopasl13IsViso" localSheetId="1">'Forma 4'!$E$79</definedName>
    <definedName name="VAS073_F_Transportopasl13IsViso">'Forma 4'!$E$79</definedName>
    <definedName name="VAS073_F_Transportopasl141NuotekuSurinkimas" localSheetId="1">'Forma 4'!$J$79</definedName>
    <definedName name="VAS073_F_Transportopasl141NuotekuSurinkimas">'Forma 4'!$J$79</definedName>
    <definedName name="VAS073_F_Transportopasl142NuotekuValymas" localSheetId="1">'Forma 4'!$K$79</definedName>
    <definedName name="VAS073_F_Transportopasl142NuotekuValymas">'Forma 4'!$K$79</definedName>
    <definedName name="VAS073_F_Transportopasl143NuotekuDumblo" localSheetId="1">'Forma 4'!$L$79</definedName>
    <definedName name="VAS073_F_Transportopasl143NuotekuDumblo">'Forma 4'!$L$79</definedName>
    <definedName name="VAS073_F_Transportopasl14IsViso" localSheetId="1">'Forma 4'!$I$79</definedName>
    <definedName name="VAS073_F_Transportopasl14IsViso">'Forma 4'!$I$79</definedName>
    <definedName name="VAS073_F_Transportopasl15PavirsiniuNuoteku" localSheetId="1">'Forma 4'!$M$79</definedName>
    <definedName name="VAS073_F_Transportopasl15PavirsiniuNuoteku">'Forma 4'!$M$79</definedName>
    <definedName name="VAS073_F_Transportopasl16KitosReguliuojamosios" localSheetId="1">'Forma 4'!$N$79</definedName>
    <definedName name="VAS073_F_Transportopasl16KitosReguliuojamosios">'Forma 4'!$N$79</definedName>
    <definedName name="VAS073_F_Transportopasl17KitosVeiklos" localSheetId="1">'Forma 4'!$Q$79</definedName>
    <definedName name="VAS073_F_Transportopasl17KitosVeiklos">'Forma 4'!$Q$79</definedName>
    <definedName name="VAS073_F_Transportopasl1Apskaitosveikla1" localSheetId="1">'Forma 4'!$O$79</definedName>
    <definedName name="VAS073_F_Transportopasl1Apskaitosveikla1">'Forma 4'!$O$79</definedName>
    <definedName name="VAS073_F_Transportopasl1Kitareguliuoja1" localSheetId="1">'Forma 4'!$P$79</definedName>
    <definedName name="VAS073_F_Transportopasl1Kitareguliuoja1">'Forma 4'!$P$79</definedName>
    <definedName name="VAS073_F_Transportopasl21IS" localSheetId="1">'Forma 4'!$D$132</definedName>
    <definedName name="VAS073_F_Transportopasl21IS">'Forma 4'!$D$132</definedName>
    <definedName name="VAS073_F_Transportopasl231GeriamojoVandens" localSheetId="1">'Forma 4'!$F$132</definedName>
    <definedName name="VAS073_F_Transportopasl231GeriamojoVandens">'Forma 4'!$F$132</definedName>
    <definedName name="VAS073_F_Transportopasl232GeriamojoVandens" localSheetId="1">'Forma 4'!$G$132</definedName>
    <definedName name="VAS073_F_Transportopasl232GeriamojoVandens">'Forma 4'!$G$132</definedName>
    <definedName name="VAS073_F_Transportopasl233GeriamojoVandens" localSheetId="1">'Forma 4'!$H$132</definedName>
    <definedName name="VAS073_F_Transportopasl233GeriamojoVandens">'Forma 4'!$H$132</definedName>
    <definedName name="VAS073_F_Transportopasl23IsViso" localSheetId="1">'Forma 4'!$E$132</definedName>
    <definedName name="VAS073_F_Transportopasl23IsViso">'Forma 4'!$E$132</definedName>
    <definedName name="VAS073_F_Transportopasl241NuotekuSurinkimas" localSheetId="1">'Forma 4'!$J$132</definedName>
    <definedName name="VAS073_F_Transportopasl241NuotekuSurinkimas">'Forma 4'!$J$132</definedName>
    <definedName name="VAS073_F_Transportopasl242NuotekuValymas" localSheetId="1">'Forma 4'!$K$132</definedName>
    <definedName name="VAS073_F_Transportopasl242NuotekuValymas">'Forma 4'!$K$132</definedName>
    <definedName name="VAS073_F_Transportopasl243NuotekuDumblo" localSheetId="1">'Forma 4'!$L$132</definedName>
    <definedName name="VAS073_F_Transportopasl243NuotekuDumblo">'Forma 4'!$L$132</definedName>
    <definedName name="VAS073_F_Transportopasl24IsViso" localSheetId="1">'Forma 4'!$I$132</definedName>
    <definedName name="VAS073_F_Transportopasl24IsViso">'Forma 4'!$I$132</definedName>
    <definedName name="VAS073_F_Transportopasl25PavirsiniuNuoteku" localSheetId="1">'Forma 4'!$M$132</definedName>
    <definedName name="VAS073_F_Transportopasl25PavirsiniuNuoteku">'Forma 4'!$M$132</definedName>
    <definedName name="VAS073_F_Transportopasl26KitosReguliuojamosios" localSheetId="1">'Forma 4'!$N$132</definedName>
    <definedName name="VAS073_F_Transportopasl26KitosReguliuojamosios">'Forma 4'!$N$132</definedName>
    <definedName name="VAS073_F_Transportopasl27KitosVeiklos" localSheetId="1">'Forma 4'!$Q$132</definedName>
    <definedName name="VAS073_F_Transportopasl27KitosVeiklos">'Forma 4'!$Q$132</definedName>
    <definedName name="VAS073_F_Transportopasl2Apskaitosveikla1" localSheetId="1">'Forma 4'!$O$132</definedName>
    <definedName name="VAS073_F_Transportopasl2Apskaitosveikla1">'Forma 4'!$O$132</definedName>
    <definedName name="VAS073_F_Transportopasl2Kitareguliuoja1" localSheetId="1">'Forma 4'!$P$132</definedName>
    <definedName name="VAS073_F_Transportopasl2Kitareguliuoja1">'Forma 4'!$P$132</definedName>
    <definedName name="VAS073_F_Transportopasl31IS" localSheetId="1">'Forma 4'!$D$184</definedName>
    <definedName name="VAS073_F_Transportopasl31IS">'Forma 4'!$D$184</definedName>
    <definedName name="VAS073_F_Transportopasl331GeriamojoVandens" localSheetId="1">'Forma 4'!$F$184</definedName>
    <definedName name="VAS073_F_Transportopasl331GeriamojoVandens">'Forma 4'!$F$184</definedName>
    <definedName name="VAS073_F_Transportopasl332GeriamojoVandens" localSheetId="1">'Forma 4'!$G$184</definedName>
    <definedName name="VAS073_F_Transportopasl332GeriamojoVandens">'Forma 4'!$G$184</definedName>
    <definedName name="VAS073_F_Transportopasl333GeriamojoVandens" localSheetId="1">'Forma 4'!$H$184</definedName>
    <definedName name="VAS073_F_Transportopasl333GeriamojoVandens">'Forma 4'!$H$184</definedName>
    <definedName name="VAS073_F_Transportopasl33IsViso" localSheetId="1">'Forma 4'!$E$184</definedName>
    <definedName name="VAS073_F_Transportopasl33IsViso">'Forma 4'!$E$184</definedName>
    <definedName name="VAS073_F_Transportopasl341NuotekuSurinkimas" localSheetId="1">'Forma 4'!$J$184</definedName>
    <definedName name="VAS073_F_Transportopasl341NuotekuSurinkimas">'Forma 4'!$J$184</definedName>
    <definedName name="VAS073_F_Transportopasl342NuotekuValymas" localSheetId="1">'Forma 4'!$K$184</definedName>
    <definedName name="VAS073_F_Transportopasl342NuotekuValymas">'Forma 4'!$K$184</definedName>
    <definedName name="VAS073_F_Transportopasl343NuotekuDumblo" localSheetId="1">'Forma 4'!$L$184</definedName>
    <definedName name="VAS073_F_Transportopasl343NuotekuDumblo">'Forma 4'!$L$184</definedName>
    <definedName name="VAS073_F_Transportopasl34IsViso" localSheetId="1">'Forma 4'!$I$184</definedName>
    <definedName name="VAS073_F_Transportopasl34IsViso">'Forma 4'!$I$184</definedName>
    <definedName name="VAS073_F_Transportopasl35PavirsiniuNuoteku" localSheetId="1">'Forma 4'!$M$184</definedName>
    <definedName name="VAS073_F_Transportopasl35PavirsiniuNuoteku">'Forma 4'!$M$184</definedName>
    <definedName name="VAS073_F_Transportopasl36KitosReguliuojamosios" localSheetId="1">'Forma 4'!$N$184</definedName>
    <definedName name="VAS073_F_Transportopasl36KitosReguliuojamosios">'Forma 4'!$N$184</definedName>
    <definedName name="VAS073_F_Transportopasl37KitosVeiklos" localSheetId="1">'Forma 4'!$Q$184</definedName>
    <definedName name="VAS073_F_Transportopasl37KitosVeiklos">'Forma 4'!$Q$184</definedName>
    <definedName name="VAS073_F_Transportopasl3Apskaitosveikla1" localSheetId="1">'Forma 4'!$O$184</definedName>
    <definedName name="VAS073_F_Transportopasl3Apskaitosveikla1">'Forma 4'!$O$184</definedName>
    <definedName name="VAS073_F_Transportopasl3Kitareguliuoja1" localSheetId="1">'Forma 4'!$P$184</definedName>
    <definedName name="VAS073_F_Transportopasl3Kitareguliuoja1">'Forma 4'!$P$184</definedName>
    <definedName name="VAS073_F_Transportopasl41IS" localSheetId="1">'Forma 4'!$D$229</definedName>
    <definedName name="VAS073_F_Transportopasl41IS">'Forma 4'!$D$229</definedName>
    <definedName name="VAS073_F_Transportopasl431GeriamojoVandens" localSheetId="1">'Forma 4'!$F$229</definedName>
    <definedName name="VAS073_F_Transportopasl431GeriamojoVandens">'Forma 4'!$F$229</definedName>
    <definedName name="VAS073_F_Transportopasl432GeriamojoVandens" localSheetId="1">'Forma 4'!$G$229</definedName>
    <definedName name="VAS073_F_Transportopasl432GeriamojoVandens">'Forma 4'!$G$229</definedName>
    <definedName name="VAS073_F_Transportopasl433GeriamojoVandens" localSheetId="1">'Forma 4'!$H$229</definedName>
    <definedName name="VAS073_F_Transportopasl433GeriamojoVandens">'Forma 4'!$H$229</definedName>
    <definedName name="VAS073_F_Transportopasl43IsViso" localSheetId="1">'Forma 4'!$E$229</definedName>
    <definedName name="VAS073_F_Transportopasl43IsViso">'Forma 4'!$E$229</definedName>
    <definedName name="VAS073_F_Transportopasl441NuotekuSurinkimas" localSheetId="1">'Forma 4'!$J$229</definedName>
    <definedName name="VAS073_F_Transportopasl441NuotekuSurinkimas">'Forma 4'!$J$229</definedName>
    <definedName name="VAS073_F_Transportopasl442NuotekuValymas" localSheetId="1">'Forma 4'!$K$229</definedName>
    <definedName name="VAS073_F_Transportopasl442NuotekuValymas">'Forma 4'!$K$229</definedName>
    <definedName name="VAS073_F_Transportopasl443NuotekuDumblo" localSheetId="1">'Forma 4'!$L$229</definedName>
    <definedName name="VAS073_F_Transportopasl443NuotekuDumblo">'Forma 4'!$L$229</definedName>
    <definedName name="VAS073_F_Transportopasl44IsViso" localSheetId="1">'Forma 4'!$I$229</definedName>
    <definedName name="VAS073_F_Transportopasl44IsViso">'Forma 4'!$I$229</definedName>
    <definedName name="VAS073_F_Transportopasl45PavirsiniuNuoteku" localSheetId="1">'Forma 4'!$M$229</definedName>
    <definedName name="VAS073_F_Transportopasl45PavirsiniuNuoteku">'Forma 4'!$M$229</definedName>
    <definedName name="VAS073_F_Transportopasl46KitosReguliuojamosios" localSheetId="1">'Forma 4'!$N$229</definedName>
    <definedName name="VAS073_F_Transportopasl46KitosReguliuojamosios">'Forma 4'!$N$229</definedName>
    <definedName name="VAS073_F_Transportopasl47KitosVeiklos" localSheetId="1">'Forma 4'!$Q$229</definedName>
    <definedName name="VAS073_F_Transportopasl47KitosVeiklos">'Forma 4'!$Q$229</definedName>
    <definedName name="VAS073_F_Transportopasl4Apskaitosveikla1" localSheetId="1">'Forma 4'!$O$229</definedName>
    <definedName name="VAS073_F_Transportopasl4Apskaitosveikla1">'Forma 4'!$O$229</definedName>
    <definedName name="VAS073_F_Transportopasl4Kitareguliuoja1" localSheetId="1">'Forma 4'!$P$229</definedName>
    <definedName name="VAS073_F_Transportopasl4Kitareguliuoja1">'Forma 4'!$P$229</definedName>
    <definedName name="VAS073_F_Trumpalaikiotu11IS" localSheetId="1">'Forma 4'!$D$90</definedName>
    <definedName name="VAS073_F_Trumpalaikiotu11IS">'Forma 4'!$D$90</definedName>
    <definedName name="VAS073_F_Trumpalaikiotu131GeriamojoVandens" localSheetId="1">'Forma 4'!$F$90</definedName>
    <definedName name="VAS073_F_Trumpalaikiotu131GeriamojoVandens">'Forma 4'!$F$90</definedName>
    <definedName name="VAS073_F_Trumpalaikiotu132GeriamojoVandens" localSheetId="1">'Forma 4'!$G$90</definedName>
    <definedName name="VAS073_F_Trumpalaikiotu132GeriamojoVandens">'Forma 4'!$G$90</definedName>
    <definedName name="VAS073_F_Trumpalaikiotu133GeriamojoVandens" localSheetId="1">'Forma 4'!$H$90</definedName>
    <definedName name="VAS073_F_Trumpalaikiotu133GeriamojoVandens">'Forma 4'!$H$90</definedName>
    <definedName name="VAS073_F_Trumpalaikiotu13IsViso" localSheetId="1">'Forma 4'!$E$90</definedName>
    <definedName name="VAS073_F_Trumpalaikiotu13IsViso">'Forma 4'!$E$90</definedName>
    <definedName name="VAS073_F_Trumpalaikiotu141NuotekuSurinkimas" localSheetId="1">'Forma 4'!$J$90</definedName>
    <definedName name="VAS073_F_Trumpalaikiotu141NuotekuSurinkimas">'Forma 4'!$J$90</definedName>
    <definedName name="VAS073_F_Trumpalaikiotu142NuotekuValymas" localSheetId="1">'Forma 4'!$K$90</definedName>
    <definedName name="VAS073_F_Trumpalaikiotu142NuotekuValymas">'Forma 4'!$K$90</definedName>
    <definedName name="VAS073_F_Trumpalaikiotu143NuotekuDumblo" localSheetId="1">'Forma 4'!$L$90</definedName>
    <definedName name="VAS073_F_Trumpalaikiotu143NuotekuDumblo">'Forma 4'!$L$90</definedName>
    <definedName name="VAS073_F_Trumpalaikiotu14IsViso" localSheetId="1">'Forma 4'!$I$90</definedName>
    <definedName name="VAS073_F_Trumpalaikiotu14IsViso">'Forma 4'!$I$90</definedName>
    <definedName name="VAS073_F_Trumpalaikiotu15PavirsiniuNuoteku" localSheetId="1">'Forma 4'!$M$90</definedName>
    <definedName name="VAS073_F_Trumpalaikiotu15PavirsiniuNuoteku">'Forma 4'!$M$90</definedName>
    <definedName name="VAS073_F_Trumpalaikiotu16KitosReguliuojamosios" localSheetId="1">'Forma 4'!$N$90</definedName>
    <definedName name="VAS073_F_Trumpalaikiotu16KitosReguliuojamosios">'Forma 4'!$N$90</definedName>
    <definedName name="VAS073_F_Trumpalaikiotu17KitosVeiklos" localSheetId="1">'Forma 4'!$Q$90</definedName>
    <definedName name="VAS073_F_Trumpalaikiotu17KitosVeiklos">'Forma 4'!$Q$90</definedName>
    <definedName name="VAS073_F_Trumpalaikiotu1Apskaitosveikla1" localSheetId="1">'Forma 4'!$O$90</definedName>
    <definedName name="VAS073_F_Trumpalaikiotu1Apskaitosveikla1">'Forma 4'!$O$90</definedName>
    <definedName name="VAS073_F_Trumpalaikiotu1Kitareguliuoja1" localSheetId="1">'Forma 4'!$P$90</definedName>
    <definedName name="VAS073_F_Trumpalaikiotu1Kitareguliuoja1">'Forma 4'!$P$90</definedName>
    <definedName name="VAS073_F_Turtonuomossan11IS" localSheetId="1">'Forma 4'!$D$85</definedName>
    <definedName name="VAS073_F_Turtonuomossan11IS">'Forma 4'!$D$85</definedName>
    <definedName name="VAS073_F_Turtonuomossan131GeriamojoVandens" localSheetId="1">'Forma 4'!$F$85</definedName>
    <definedName name="VAS073_F_Turtonuomossan131GeriamojoVandens">'Forma 4'!$F$85</definedName>
    <definedName name="VAS073_F_Turtonuomossan132GeriamojoVandens" localSheetId="1">'Forma 4'!$G$85</definedName>
    <definedName name="VAS073_F_Turtonuomossan132GeriamojoVandens">'Forma 4'!$G$85</definedName>
    <definedName name="VAS073_F_Turtonuomossan133GeriamojoVandens" localSheetId="1">'Forma 4'!$H$85</definedName>
    <definedName name="VAS073_F_Turtonuomossan133GeriamojoVandens">'Forma 4'!$H$85</definedName>
    <definedName name="VAS073_F_Turtonuomossan13IsViso" localSheetId="1">'Forma 4'!$E$85</definedName>
    <definedName name="VAS073_F_Turtonuomossan13IsViso">'Forma 4'!$E$85</definedName>
    <definedName name="VAS073_F_Turtonuomossan141NuotekuSurinkimas" localSheetId="1">'Forma 4'!$J$85</definedName>
    <definedName name="VAS073_F_Turtonuomossan141NuotekuSurinkimas">'Forma 4'!$J$85</definedName>
    <definedName name="VAS073_F_Turtonuomossan142NuotekuValymas" localSheetId="1">'Forma 4'!$K$85</definedName>
    <definedName name="VAS073_F_Turtonuomossan142NuotekuValymas">'Forma 4'!$K$85</definedName>
    <definedName name="VAS073_F_Turtonuomossan143NuotekuDumblo" localSheetId="1">'Forma 4'!$L$85</definedName>
    <definedName name="VAS073_F_Turtonuomossan143NuotekuDumblo">'Forma 4'!$L$85</definedName>
    <definedName name="VAS073_F_Turtonuomossan14IsViso" localSheetId="1">'Forma 4'!$I$85</definedName>
    <definedName name="VAS073_F_Turtonuomossan14IsViso">'Forma 4'!$I$85</definedName>
    <definedName name="VAS073_F_Turtonuomossan15PavirsiniuNuoteku" localSheetId="1">'Forma 4'!$M$85</definedName>
    <definedName name="VAS073_F_Turtonuomossan15PavirsiniuNuoteku">'Forma 4'!$M$85</definedName>
    <definedName name="VAS073_F_Turtonuomossan16KitosReguliuojamosios" localSheetId="1">'Forma 4'!$N$85</definedName>
    <definedName name="VAS073_F_Turtonuomossan16KitosReguliuojamosios">'Forma 4'!$N$85</definedName>
    <definedName name="VAS073_F_Turtonuomossan17KitosVeiklos" localSheetId="1">'Forma 4'!$Q$85</definedName>
    <definedName name="VAS073_F_Turtonuomossan17KitosVeiklos">'Forma 4'!$Q$85</definedName>
    <definedName name="VAS073_F_Turtonuomossan1Apskaitosveikla1" localSheetId="1">'Forma 4'!$O$85</definedName>
    <definedName name="VAS073_F_Turtonuomossan1Apskaitosveikla1">'Forma 4'!$O$85</definedName>
    <definedName name="VAS073_F_Turtonuomossan1Kitareguliuoja1" localSheetId="1">'Forma 4'!$P$85</definedName>
    <definedName name="VAS073_F_Turtonuomossan1Kitareguliuoja1">'Forma 4'!$P$85</definedName>
    <definedName name="VAS073_F_Turtonuomossan21IS" localSheetId="1">'Forma 4'!$D$138</definedName>
    <definedName name="VAS073_F_Turtonuomossan21IS">'Forma 4'!$D$138</definedName>
    <definedName name="VAS073_F_Turtonuomossan231GeriamojoVandens" localSheetId="1">'Forma 4'!$F$138</definedName>
    <definedName name="VAS073_F_Turtonuomossan231GeriamojoVandens">'Forma 4'!$F$138</definedName>
    <definedName name="VAS073_F_Turtonuomossan232GeriamojoVandens" localSheetId="1">'Forma 4'!$G$138</definedName>
    <definedName name="VAS073_F_Turtonuomossan232GeriamojoVandens">'Forma 4'!$G$138</definedName>
    <definedName name="VAS073_F_Turtonuomossan233GeriamojoVandens" localSheetId="1">'Forma 4'!$H$138</definedName>
    <definedName name="VAS073_F_Turtonuomossan233GeriamojoVandens">'Forma 4'!$H$138</definedName>
    <definedName name="VAS073_F_Turtonuomossan23IsViso" localSheetId="1">'Forma 4'!$E$138</definedName>
    <definedName name="VAS073_F_Turtonuomossan23IsViso">'Forma 4'!$E$138</definedName>
    <definedName name="VAS073_F_Turtonuomossan241NuotekuSurinkimas" localSheetId="1">'Forma 4'!$J$138</definedName>
    <definedName name="VAS073_F_Turtonuomossan241NuotekuSurinkimas">'Forma 4'!$J$138</definedName>
    <definedName name="VAS073_F_Turtonuomossan242NuotekuValymas" localSheetId="1">'Forma 4'!$K$138</definedName>
    <definedName name="VAS073_F_Turtonuomossan242NuotekuValymas">'Forma 4'!$K$138</definedName>
    <definedName name="VAS073_F_Turtonuomossan243NuotekuDumblo" localSheetId="1">'Forma 4'!$L$138</definedName>
    <definedName name="VAS073_F_Turtonuomossan243NuotekuDumblo">'Forma 4'!$L$138</definedName>
    <definedName name="VAS073_F_Turtonuomossan24IsViso" localSheetId="1">'Forma 4'!$I$138</definedName>
    <definedName name="VAS073_F_Turtonuomossan24IsViso">'Forma 4'!$I$138</definedName>
    <definedName name="VAS073_F_Turtonuomossan25PavirsiniuNuoteku" localSheetId="1">'Forma 4'!$M$138</definedName>
    <definedName name="VAS073_F_Turtonuomossan25PavirsiniuNuoteku">'Forma 4'!$M$138</definedName>
    <definedName name="VAS073_F_Turtonuomossan26KitosReguliuojamosios" localSheetId="1">'Forma 4'!$N$138</definedName>
    <definedName name="VAS073_F_Turtonuomossan26KitosReguliuojamosios">'Forma 4'!$N$138</definedName>
    <definedName name="VAS073_F_Turtonuomossan27KitosVeiklos" localSheetId="1">'Forma 4'!$Q$138</definedName>
    <definedName name="VAS073_F_Turtonuomossan27KitosVeiklos">'Forma 4'!$Q$138</definedName>
    <definedName name="VAS073_F_Turtonuomossan2Apskaitosveikla1" localSheetId="1">'Forma 4'!$O$138</definedName>
    <definedName name="VAS073_F_Turtonuomossan2Apskaitosveikla1">'Forma 4'!$O$138</definedName>
    <definedName name="VAS073_F_Turtonuomossan2Kitareguliuoja1" localSheetId="1">'Forma 4'!$P$138</definedName>
    <definedName name="VAS073_F_Turtonuomossan2Kitareguliuoja1">'Forma 4'!$P$138</definedName>
    <definedName name="VAS073_F_Turtonuomossan31IS" localSheetId="1">'Forma 4'!$D$236</definedName>
    <definedName name="VAS073_F_Turtonuomossan31IS">'Forma 4'!$D$236</definedName>
    <definedName name="VAS073_F_Turtonuomossan331GeriamojoVandens" localSheetId="1">'Forma 4'!$F$236</definedName>
    <definedName name="VAS073_F_Turtonuomossan331GeriamojoVandens">'Forma 4'!$F$236</definedName>
    <definedName name="VAS073_F_Turtonuomossan332GeriamojoVandens" localSheetId="1">'Forma 4'!$G$236</definedName>
    <definedName name="VAS073_F_Turtonuomossan332GeriamojoVandens">'Forma 4'!$G$236</definedName>
    <definedName name="VAS073_F_Turtonuomossan333GeriamojoVandens" localSheetId="1">'Forma 4'!$H$236</definedName>
    <definedName name="VAS073_F_Turtonuomossan333GeriamojoVandens">'Forma 4'!$H$236</definedName>
    <definedName name="VAS073_F_Turtonuomossan33IsViso" localSheetId="1">'Forma 4'!$E$236</definedName>
    <definedName name="VAS073_F_Turtonuomossan33IsViso">'Forma 4'!$E$236</definedName>
    <definedName name="VAS073_F_Turtonuomossan341NuotekuSurinkimas" localSheetId="1">'Forma 4'!$J$236</definedName>
    <definedName name="VAS073_F_Turtonuomossan341NuotekuSurinkimas">'Forma 4'!$J$236</definedName>
    <definedName name="VAS073_F_Turtonuomossan342NuotekuValymas" localSheetId="1">'Forma 4'!$K$236</definedName>
    <definedName name="VAS073_F_Turtonuomossan342NuotekuValymas">'Forma 4'!$K$236</definedName>
    <definedName name="VAS073_F_Turtonuomossan343NuotekuDumblo" localSheetId="1">'Forma 4'!$L$236</definedName>
    <definedName name="VAS073_F_Turtonuomossan343NuotekuDumblo">'Forma 4'!$L$236</definedName>
    <definedName name="VAS073_F_Turtonuomossan34IsViso" localSheetId="1">'Forma 4'!$I$236</definedName>
    <definedName name="VAS073_F_Turtonuomossan34IsViso">'Forma 4'!$I$236</definedName>
    <definedName name="VAS073_F_Turtonuomossan35PavirsiniuNuoteku" localSheetId="1">'Forma 4'!$M$236</definedName>
    <definedName name="VAS073_F_Turtonuomossan35PavirsiniuNuoteku">'Forma 4'!$M$236</definedName>
    <definedName name="VAS073_F_Turtonuomossan36KitosReguliuojamosios" localSheetId="1">'Forma 4'!$N$236</definedName>
    <definedName name="VAS073_F_Turtonuomossan36KitosReguliuojamosios">'Forma 4'!$N$236</definedName>
    <definedName name="VAS073_F_Turtonuomossan37KitosVeiklos" localSheetId="1">'Forma 4'!$Q$236</definedName>
    <definedName name="VAS073_F_Turtonuomossan37KitosVeiklos">'Forma 4'!$Q$236</definedName>
    <definedName name="VAS073_F_Turtonuomossan3Apskaitosveikla1" localSheetId="1">'Forma 4'!$O$236</definedName>
    <definedName name="VAS073_F_Turtonuomossan3Apskaitosveikla1">'Forma 4'!$O$236</definedName>
    <definedName name="VAS073_F_Turtonuomossan3Kitareguliuoja1" localSheetId="1">'Forma 4'!$P$236</definedName>
    <definedName name="VAS073_F_Turtonuomossan3Kitareguliuoja1">'Forma 4'!$P$236</definedName>
    <definedName name="VAS073_F_Vartotojuinfor11IS" localSheetId="1">'Forma 4'!$D$81</definedName>
    <definedName name="VAS073_F_Vartotojuinfor11IS">'Forma 4'!$D$81</definedName>
    <definedName name="VAS073_F_Vartotojuinfor131GeriamojoVandens" localSheetId="1">'Forma 4'!$F$81</definedName>
    <definedName name="VAS073_F_Vartotojuinfor131GeriamojoVandens">'Forma 4'!$F$81</definedName>
    <definedName name="VAS073_F_Vartotojuinfor132GeriamojoVandens" localSheetId="1">'Forma 4'!$G$81</definedName>
    <definedName name="VAS073_F_Vartotojuinfor132GeriamojoVandens">'Forma 4'!$G$81</definedName>
    <definedName name="VAS073_F_Vartotojuinfor133GeriamojoVandens" localSheetId="1">'Forma 4'!$H$81</definedName>
    <definedName name="VAS073_F_Vartotojuinfor133GeriamojoVandens">'Forma 4'!$H$81</definedName>
    <definedName name="VAS073_F_Vartotojuinfor13IsViso" localSheetId="1">'Forma 4'!$E$81</definedName>
    <definedName name="VAS073_F_Vartotojuinfor13IsViso">'Forma 4'!$E$81</definedName>
    <definedName name="VAS073_F_Vartotojuinfor141NuotekuSurinkimas" localSheetId="1">'Forma 4'!$J$81</definedName>
    <definedName name="VAS073_F_Vartotojuinfor141NuotekuSurinkimas">'Forma 4'!$J$81</definedName>
    <definedName name="VAS073_F_Vartotojuinfor142NuotekuValymas" localSheetId="1">'Forma 4'!$K$81</definedName>
    <definedName name="VAS073_F_Vartotojuinfor142NuotekuValymas">'Forma 4'!$K$81</definedName>
    <definedName name="VAS073_F_Vartotojuinfor143NuotekuDumblo" localSheetId="1">'Forma 4'!$L$81</definedName>
    <definedName name="VAS073_F_Vartotojuinfor143NuotekuDumblo">'Forma 4'!$L$81</definedName>
    <definedName name="VAS073_F_Vartotojuinfor14IsViso" localSheetId="1">'Forma 4'!$I$81</definedName>
    <definedName name="VAS073_F_Vartotojuinfor14IsViso">'Forma 4'!$I$81</definedName>
    <definedName name="VAS073_F_Vartotojuinfor15PavirsiniuNuoteku" localSheetId="1">'Forma 4'!$M$81</definedName>
    <definedName name="VAS073_F_Vartotojuinfor15PavirsiniuNuoteku">'Forma 4'!$M$81</definedName>
    <definedName name="VAS073_F_Vartotojuinfor16KitosReguliuojamosios" localSheetId="1">'Forma 4'!$N$81</definedName>
    <definedName name="VAS073_F_Vartotojuinfor16KitosReguliuojamosios">'Forma 4'!$N$81</definedName>
    <definedName name="VAS073_F_Vartotojuinfor17KitosVeiklos" localSheetId="1">'Forma 4'!$Q$81</definedName>
    <definedName name="VAS073_F_Vartotojuinfor17KitosVeiklos">'Forma 4'!$Q$81</definedName>
    <definedName name="VAS073_F_Vartotojuinfor1Apskaitosveikla1" localSheetId="1">'Forma 4'!$O$81</definedName>
    <definedName name="VAS073_F_Vartotojuinfor1Apskaitosveikla1">'Forma 4'!$O$81</definedName>
    <definedName name="VAS073_F_Vartotojuinfor1Kitareguliuoja1" localSheetId="1">'Forma 4'!$P$81</definedName>
    <definedName name="VAS073_F_Vartotojuinfor1Kitareguliuoja1">'Forma 4'!$P$81</definedName>
    <definedName name="VAS073_F_Vartotojuinfor21IS" localSheetId="1">'Forma 4'!$D$134</definedName>
    <definedName name="VAS073_F_Vartotojuinfor21IS">'Forma 4'!$D$134</definedName>
    <definedName name="VAS073_F_Vartotojuinfor231GeriamojoVandens" localSheetId="1">'Forma 4'!$F$134</definedName>
    <definedName name="VAS073_F_Vartotojuinfor231GeriamojoVandens">'Forma 4'!$F$134</definedName>
    <definedName name="VAS073_F_Vartotojuinfor232GeriamojoVandens" localSheetId="1">'Forma 4'!$G$134</definedName>
    <definedName name="VAS073_F_Vartotojuinfor232GeriamojoVandens">'Forma 4'!$G$134</definedName>
    <definedName name="VAS073_F_Vartotojuinfor233GeriamojoVandens" localSheetId="1">'Forma 4'!$H$134</definedName>
    <definedName name="VAS073_F_Vartotojuinfor233GeriamojoVandens">'Forma 4'!$H$134</definedName>
    <definedName name="VAS073_F_Vartotojuinfor23IsViso" localSheetId="1">'Forma 4'!$E$134</definedName>
    <definedName name="VAS073_F_Vartotojuinfor23IsViso">'Forma 4'!$E$134</definedName>
    <definedName name="VAS073_F_Vartotojuinfor241NuotekuSurinkimas" localSheetId="1">'Forma 4'!$J$134</definedName>
    <definedName name="VAS073_F_Vartotojuinfor241NuotekuSurinkimas">'Forma 4'!$J$134</definedName>
    <definedName name="VAS073_F_Vartotojuinfor242NuotekuValymas" localSheetId="1">'Forma 4'!$K$134</definedName>
    <definedName name="VAS073_F_Vartotojuinfor242NuotekuValymas">'Forma 4'!$K$134</definedName>
    <definedName name="VAS073_F_Vartotojuinfor243NuotekuDumblo" localSheetId="1">'Forma 4'!$L$134</definedName>
    <definedName name="VAS073_F_Vartotojuinfor243NuotekuDumblo">'Forma 4'!$L$134</definedName>
    <definedName name="VAS073_F_Vartotojuinfor24IsViso" localSheetId="1">'Forma 4'!$I$134</definedName>
    <definedName name="VAS073_F_Vartotojuinfor24IsViso">'Forma 4'!$I$134</definedName>
    <definedName name="VAS073_F_Vartotojuinfor25PavirsiniuNuoteku" localSheetId="1">'Forma 4'!$M$134</definedName>
    <definedName name="VAS073_F_Vartotojuinfor25PavirsiniuNuoteku">'Forma 4'!$M$134</definedName>
    <definedName name="VAS073_F_Vartotojuinfor26KitosReguliuojamosios" localSheetId="1">'Forma 4'!$N$134</definedName>
    <definedName name="VAS073_F_Vartotojuinfor26KitosReguliuojamosios">'Forma 4'!$N$134</definedName>
    <definedName name="VAS073_F_Vartotojuinfor27KitosVeiklos" localSheetId="1">'Forma 4'!$Q$134</definedName>
    <definedName name="VAS073_F_Vartotojuinfor27KitosVeiklos">'Forma 4'!$Q$134</definedName>
    <definedName name="VAS073_F_Vartotojuinfor2Apskaitosveikla1" localSheetId="1">'Forma 4'!$O$134</definedName>
    <definedName name="VAS073_F_Vartotojuinfor2Apskaitosveikla1">'Forma 4'!$O$134</definedName>
    <definedName name="VAS073_F_Vartotojuinfor2Kitareguliuoja1" localSheetId="1">'Forma 4'!$P$134</definedName>
    <definedName name="VAS073_F_Vartotojuinfor2Kitareguliuoja1">'Forma 4'!$P$134</definedName>
    <definedName name="VAS073_F_Vartotojuinfor31IS" localSheetId="1">'Forma 4'!$D$186</definedName>
    <definedName name="VAS073_F_Vartotojuinfor31IS">'Forma 4'!$D$186</definedName>
    <definedName name="VAS073_F_Vartotojuinfor331GeriamojoVandens" localSheetId="1">'Forma 4'!$F$186</definedName>
    <definedName name="VAS073_F_Vartotojuinfor331GeriamojoVandens">'Forma 4'!$F$186</definedName>
    <definedName name="VAS073_F_Vartotojuinfor332GeriamojoVandens" localSheetId="1">'Forma 4'!$G$186</definedName>
    <definedName name="VAS073_F_Vartotojuinfor332GeriamojoVandens">'Forma 4'!$G$186</definedName>
    <definedName name="VAS073_F_Vartotojuinfor333GeriamojoVandens" localSheetId="1">'Forma 4'!$H$186</definedName>
    <definedName name="VAS073_F_Vartotojuinfor333GeriamojoVandens">'Forma 4'!$H$186</definedName>
    <definedName name="VAS073_F_Vartotojuinfor33IsViso" localSheetId="1">'Forma 4'!$E$186</definedName>
    <definedName name="VAS073_F_Vartotojuinfor33IsViso">'Forma 4'!$E$186</definedName>
    <definedName name="VAS073_F_Vartotojuinfor341NuotekuSurinkimas" localSheetId="1">'Forma 4'!$J$186</definedName>
    <definedName name="VAS073_F_Vartotojuinfor341NuotekuSurinkimas">'Forma 4'!$J$186</definedName>
    <definedName name="VAS073_F_Vartotojuinfor342NuotekuValymas" localSheetId="1">'Forma 4'!$K$186</definedName>
    <definedName name="VAS073_F_Vartotojuinfor342NuotekuValymas">'Forma 4'!$K$186</definedName>
    <definedName name="VAS073_F_Vartotojuinfor343NuotekuDumblo" localSheetId="1">'Forma 4'!$L$186</definedName>
    <definedName name="VAS073_F_Vartotojuinfor343NuotekuDumblo">'Forma 4'!$L$186</definedName>
    <definedName name="VAS073_F_Vartotojuinfor34IsViso" localSheetId="1">'Forma 4'!$I$186</definedName>
    <definedName name="VAS073_F_Vartotojuinfor34IsViso">'Forma 4'!$I$186</definedName>
    <definedName name="VAS073_F_Vartotojuinfor35PavirsiniuNuoteku" localSheetId="1">'Forma 4'!$M$186</definedName>
    <definedName name="VAS073_F_Vartotojuinfor35PavirsiniuNuoteku">'Forma 4'!$M$186</definedName>
    <definedName name="VAS073_F_Vartotojuinfor36KitosReguliuojamosios" localSheetId="1">'Forma 4'!$N$186</definedName>
    <definedName name="VAS073_F_Vartotojuinfor36KitosReguliuojamosios">'Forma 4'!$N$186</definedName>
    <definedName name="VAS073_F_Vartotojuinfor37KitosVeiklos" localSheetId="1">'Forma 4'!$Q$186</definedName>
    <definedName name="VAS073_F_Vartotojuinfor37KitosVeiklos">'Forma 4'!$Q$186</definedName>
    <definedName name="VAS073_F_Vartotojuinfor3Apskaitosveikla1" localSheetId="1">'Forma 4'!$O$186</definedName>
    <definedName name="VAS073_F_Vartotojuinfor3Apskaitosveikla1">'Forma 4'!$O$186</definedName>
    <definedName name="VAS073_F_Vartotojuinfor3Kitareguliuoja1" localSheetId="1">'Forma 4'!$P$186</definedName>
    <definedName name="VAS073_F_Vartotojuinfor3Kitareguliuoja1">'Forma 4'!$P$186</definedName>
    <definedName name="VAS073_F_Vartotojuinfor41IS" localSheetId="1">'Forma 4'!$D$231</definedName>
    <definedName name="VAS073_F_Vartotojuinfor41IS">'Forma 4'!$D$231</definedName>
    <definedName name="VAS073_F_Vartotojuinfor431GeriamojoVandens" localSheetId="1">'Forma 4'!$F$231</definedName>
    <definedName name="VAS073_F_Vartotojuinfor431GeriamojoVandens">'Forma 4'!$F$231</definedName>
    <definedName name="VAS073_F_Vartotojuinfor432GeriamojoVandens" localSheetId="1">'Forma 4'!$G$231</definedName>
    <definedName name="VAS073_F_Vartotojuinfor432GeriamojoVandens">'Forma 4'!$G$231</definedName>
    <definedName name="VAS073_F_Vartotojuinfor433GeriamojoVandens" localSheetId="1">'Forma 4'!$H$231</definedName>
    <definedName name="VAS073_F_Vartotojuinfor433GeriamojoVandens">'Forma 4'!$H$231</definedName>
    <definedName name="VAS073_F_Vartotojuinfor43IsViso" localSheetId="1">'Forma 4'!$E$231</definedName>
    <definedName name="VAS073_F_Vartotojuinfor43IsViso">'Forma 4'!$E$231</definedName>
    <definedName name="VAS073_F_Vartotojuinfor441NuotekuSurinkimas" localSheetId="1">'Forma 4'!$J$231</definedName>
    <definedName name="VAS073_F_Vartotojuinfor441NuotekuSurinkimas">'Forma 4'!$J$231</definedName>
    <definedName name="VAS073_F_Vartotojuinfor442NuotekuValymas" localSheetId="1">'Forma 4'!$K$231</definedName>
    <definedName name="VAS073_F_Vartotojuinfor442NuotekuValymas">'Forma 4'!$K$231</definedName>
    <definedName name="VAS073_F_Vartotojuinfor443NuotekuDumblo" localSheetId="1">'Forma 4'!$L$231</definedName>
    <definedName name="VAS073_F_Vartotojuinfor443NuotekuDumblo">'Forma 4'!$L$231</definedName>
    <definedName name="VAS073_F_Vartotojuinfor44IsViso" localSheetId="1">'Forma 4'!$I$231</definedName>
    <definedName name="VAS073_F_Vartotojuinfor44IsViso">'Forma 4'!$I$231</definedName>
    <definedName name="VAS073_F_Vartotojuinfor45PavirsiniuNuoteku" localSheetId="1">'Forma 4'!$M$231</definedName>
    <definedName name="VAS073_F_Vartotojuinfor45PavirsiniuNuoteku">'Forma 4'!$M$231</definedName>
    <definedName name="VAS073_F_Vartotojuinfor46KitosReguliuojamosios" localSheetId="1">'Forma 4'!$N$231</definedName>
    <definedName name="VAS073_F_Vartotojuinfor46KitosReguliuojamosios">'Forma 4'!$N$231</definedName>
    <definedName name="VAS073_F_Vartotojuinfor47KitosVeiklos" localSheetId="1">'Forma 4'!$Q$231</definedName>
    <definedName name="VAS073_F_Vartotojuinfor47KitosVeiklos">'Forma 4'!$Q$231</definedName>
    <definedName name="VAS073_F_Vartotojuinfor4Apskaitosveikla1" localSheetId="1">'Forma 4'!$O$231</definedName>
    <definedName name="VAS073_F_Vartotojuinfor4Apskaitosveikla1">'Forma 4'!$O$231</definedName>
    <definedName name="VAS073_F_Vartotojuinfor4Kitareguliuoja1" localSheetId="1">'Forma 4'!$P$231</definedName>
    <definedName name="VAS073_F_Vartotojuinfor4Kitareguliuoja1">'Forma 4'!$P$231</definedName>
    <definedName name="VAS073_F_Verslovienetop11IS" localSheetId="1">'Forma 4'!$D$242</definedName>
    <definedName name="VAS073_F_Verslovienetop11IS">'Forma 4'!$D$242</definedName>
    <definedName name="VAS073_F_Verslovienetop131GeriamojoVandens" localSheetId="1">'Forma 4'!$F$242</definedName>
    <definedName name="VAS073_F_Verslovienetop131GeriamojoVandens">'Forma 4'!$F$242</definedName>
    <definedName name="VAS073_F_Verslovienetop132GeriamojoVandens" localSheetId="1">'Forma 4'!$G$242</definedName>
    <definedName name="VAS073_F_Verslovienetop132GeriamojoVandens">'Forma 4'!$G$242</definedName>
    <definedName name="VAS073_F_Verslovienetop133GeriamojoVandens" localSheetId="1">'Forma 4'!$H$242</definedName>
    <definedName name="VAS073_F_Verslovienetop133GeriamojoVandens">'Forma 4'!$H$242</definedName>
    <definedName name="VAS073_F_Verslovienetop13IsViso" localSheetId="1">'Forma 4'!$E$242</definedName>
    <definedName name="VAS073_F_Verslovienetop13IsViso">'Forma 4'!$E$242</definedName>
    <definedName name="VAS073_F_Verslovienetop141NuotekuSurinkimas" localSheetId="1">'Forma 4'!$J$242</definedName>
    <definedName name="VAS073_F_Verslovienetop141NuotekuSurinkimas">'Forma 4'!$J$242</definedName>
    <definedName name="VAS073_F_Verslovienetop142NuotekuValymas" localSheetId="1">'Forma 4'!$K$242</definedName>
    <definedName name="VAS073_F_Verslovienetop142NuotekuValymas">'Forma 4'!$K$242</definedName>
    <definedName name="VAS073_F_Verslovienetop143NuotekuDumblo" localSheetId="1">'Forma 4'!$L$242</definedName>
    <definedName name="VAS073_F_Verslovienetop143NuotekuDumblo">'Forma 4'!$L$242</definedName>
    <definedName name="VAS073_F_Verslovienetop14IsViso" localSheetId="1">'Forma 4'!$I$242</definedName>
    <definedName name="VAS073_F_Verslovienetop14IsViso">'Forma 4'!$I$242</definedName>
    <definedName name="VAS073_F_Verslovienetop15PavirsiniuNuoteku" localSheetId="1">'Forma 4'!$M$242</definedName>
    <definedName name="VAS073_F_Verslovienetop15PavirsiniuNuoteku">'Forma 4'!$M$242</definedName>
    <definedName name="VAS073_F_Verslovienetop16KitosReguliuojamosios" localSheetId="1">'Forma 4'!$N$242</definedName>
    <definedName name="VAS073_F_Verslovienetop16KitosReguliuojamosios">'Forma 4'!$N$242</definedName>
    <definedName name="VAS073_F_Verslovienetop17KitosVeiklos" localSheetId="1">'Forma 4'!$Q$242</definedName>
    <definedName name="VAS073_F_Verslovienetop17KitosVeiklos">'Forma 4'!$Q$242</definedName>
    <definedName name="VAS073_F_Verslovienetop1Apskaitosveikla1" localSheetId="1">'Forma 4'!$O$242</definedName>
    <definedName name="VAS073_F_Verslovienetop1Apskaitosveikla1">'Forma 4'!$O$242</definedName>
    <definedName name="VAS073_F_Verslovienetop1Kitareguliuoja1" localSheetId="1">'Forma 4'!$P$242</definedName>
    <definedName name="VAS073_F_Verslovienetop1Kitareguliuoja1">'Forma 4'!$P$242</definedName>
    <definedName name="VAS073_F_Verslovienetui11IS" localSheetId="1">'Forma 4'!$D$243</definedName>
    <definedName name="VAS073_F_Verslovienetui11IS">'Forma 4'!$D$243</definedName>
    <definedName name="VAS073_F_Verslovienetui131GeriamojoVandens" localSheetId="1">'Forma 4'!$F$243</definedName>
    <definedName name="VAS073_F_Verslovienetui131GeriamojoVandens">'Forma 4'!$F$243</definedName>
    <definedName name="VAS073_F_Verslovienetui132GeriamojoVandens" localSheetId="1">'Forma 4'!$G$243</definedName>
    <definedName name="VAS073_F_Verslovienetui132GeriamojoVandens">'Forma 4'!$G$243</definedName>
    <definedName name="VAS073_F_Verslovienetui133GeriamojoVandens" localSheetId="1">'Forma 4'!$H$243</definedName>
    <definedName name="VAS073_F_Verslovienetui133GeriamojoVandens">'Forma 4'!$H$243</definedName>
    <definedName name="VAS073_F_Verslovienetui13IsViso" localSheetId="1">'Forma 4'!$E$243</definedName>
    <definedName name="VAS073_F_Verslovienetui13IsViso">'Forma 4'!$E$243</definedName>
    <definedName name="VAS073_F_Verslovienetui141NuotekuSurinkimas" localSheetId="1">'Forma 4'!$J$243</definedName>
    <definedName name="VAS073_F_Verslovienetui141NuotekuSurinkimas">'Forma 4'!$J$243</definedName>
    <definedName name="VAS073_F_Verslovienetui142NuotekuValymas" localSheetId="1">'Forma 4'!$K$243</definedName>
    <definedName name="VAS073_F_Verslovienetui142NuotekuValymas">'Forma 4'!$K$243</definedName>
    <definedName name="VAS073_F_Verslovienetui143NuotekuDumblo" localSheetId="1">'Forma 4'!$L$243</definedName>
    <definedName name="VAS073_F_Verslovienetui143NuotekuDumblo">'Forma 4'!$L$243</definedName>
    <definedName name="VAS073_F_Verslovienetui14IsViso" localSheetId="1">'Forma 4'!$I$243</definedName>
    <definedName name="VAS073_F_Verslovienetui14IsViso">'Forma 4'!$I$243</definedName>
    <definedName name="VAS073_F_Verslovienetui15PavirsiniuNuoteku" localSheetId="1">'Forma 4'!$M$243</definedName>
    <definedName name="VAS073_F_Verslovienetui15PavirsiniuNuoteku">'Forma 4'!$M$243</definedName>
    <definedName name="VAS073_F_Verslovienetui16KitosReguliuojamosios" localSheetId="1">'Forma 4'!$N$243</definedName>
    <definedName name="VAS073_F_Verslovienetui16KitosReguliuojamosios">'Forma 4'!$N$243</definedName>
    <definedName name="VAS073_F_Verslovienetui17KitosVeiklos" localSheetId="1">'Forma 4'!$Q$243</definedName>
    <definedName name="VAS073_F_Verslovienetui17KitosVeiklos">'Forma 4'!$Q$243</definedName>
    <definedName name="VAS073_F_Verslovienetui1Apskaitosveikla1" localSheetId="1">'Forma 4'!$O$243</definedName>
    <definedName name="VAS073_F_Verslovienetui1Apskaitosveikla1">'Forma 4'!$O$243</definedName>
    <definedName name="VAS073_F_Verslovienetui1Kitareguliuoja1" localSheetId="1">'Forma 4'!$P$243</definedName>
    <definedName name="VAS073_F_Verslovienetui1Kitareguliuoja1">'Forma 4'!$P$243</definedName>
    <definedName name="VAS073_F_Visospaskirsto11IS" localSheetId="1">'Forma 4'!$D$23</definedName>
    <definedName name="VAS073_F_Visospaskirsto11IS">'Forma 4'!$D$23</definedName>
    <definedName name="VAS073_F_Visospaskirsto131GeriamojoVandens" localSheetId="1">'Forma 4'!$F$23</definedName>
    <definedName name="VAS073_F_Visospaskirsto131GeriamojoVandens">'Forma 4'!$F$23</definedName>
    <definedName name="VAS073_F_Visospaskirsto132GeriamojoVandens" localSheetId="1">'Forma 4'!$G$23</definedName>
    <definedName name="VAS073_F_Visospaskirsto132GeriamojoVandens">'Forma 4'!$G$23</definedName>
    <definedName name="VAS073_F_Visospaskirsto133GeriamojoVandens" localSheetId="1">'Forma 4'!$H$23</definedName>
    <definedName name="VAS073_F_Visospaskirsto133GeriamojoVandens">'Forma 4'!$H$23</definedName>
    <definedName name="VAS073_F_Visospaskirsto13IsViso" localSheetId="1">'Forma 4'!$E$23</definedName>
    <definedName name="VAS073_F_Visospaskirsto13IsViso">'Forma 4'!$E$23</definedName>
    <definedName name="VAS073_F_Visospaskirsto141NuotekuSurinkimas" localSheetId="1">'Forma 4'!$J$23</definedName>
    <definedName name="VAS073_F_Visospaskirsto141NuotekuSurinkimas">'Forma 4'!$J$23</definedName>
    <definedName name="VAS073_F_Visospaskirsto142NuotekuValymas" localSheetId="1">'Forma 4'!$K$23</definedName>
    <definedName name="VAS073_F_Visospaskirsto142NuotekuValymas">'Forma 4'!$K$23</definedName>
    <definedName name="VAS073_F_Visospaskirsto143NuotekuDumblo" localSheetId="1">'Forma 4'!$L$23</definedName>
    <definedName name="VAS073_F_Visospaskirsto143NuotekuDumblo">'Forma 4'!$L$23</definedName>
    <definedName name="VAS073_F_Visospaskirsto14IsViso" localSheetId="1">'Forma 4'!$I$23</definedName>
    <definedName name="VAS073_F_Visospaskirsto14IsViso">'Forma 4'!$I$23</definedName>
    <definedName name="VAS073_F_Visospaskirsto15PavirsiniuNuoteku" localSheetId="1">'Forma 4'!$M$23</definedName>
    <definedName name="VAS073_F_Visospaskirsto15PavirsiniuNuoteku">'Forma 4'!$M$23</definedName>
    <definedName name="VAS073_F_Visospaskirsto16KitosReguliuojamosios" localSheetId="1">'Forma 4'!$N$23</definedName>
    <definedName name="VAS073_F_Visospaskirsto16KitosReguliuojamosios">'Forma 4'!$N$23</definedName>
    <definedName name="VAS073_F_Visospaskirsto17KitosVeiklos" localSheetId="1">'Forma 4'!$Q$23</definedName>
    <definedName name="VAS073_F_Visospaskirsto17KitosVeiklos">'Forma 4'!$Q$23</definedName>
    <definedName name="VAS073_F_Visospaskirsto1Apskaitosveikla1" localSheetId="1">'Forma 4'!$O$23</definedName>
    <definedName name="VAS073_F_Visospaskirsto1Apskaitosveikla1">'Forma 4'!$O$23</definedName>
    <definedName name="VAS073_F_Visospaskirsto1Kitareguliuoja1" localSheetId="1">'Forma 4'!$P$23</definedName>
    <definedName name="VAS073_F_Visospaskirsto1Kitareguliuoja1">'Forma 4'!$P$23</definedName>
    <definedName name="VAS073_F_Zemesnuomosmok11IS" localSheetId="1">'Forma 4'!$D$62</definedName>
    <definedName name="VAS073_F_Zemesnuomosmok11IS">'Forma 4'!$D$62</definedName>
    <definedName name="VAS073_F_Zemesnuomosmok131GeriamojoVandens" localSheetId="1">'Forma 4'!$F$62</definedName>
    <definedName name="VAS073_F_Zemesnuomosmok131GeriamojoVandens">'Forma 4'!$F$62</definedName>
    <definedName name="VAS073_F_Zemesnuomosmok132GeriamojoVandens" localSheetId="1">'Forma 4'!$G$62</definedName>
    <definedName name="VAS073_F_Zemesnuomosmok132GeriamojoVandens">'Forma 4'!$G$62</definedName>
    <definedName name="VAS073_F_Zemesnuomosmok133GeriamojoVandens" localSheetId="1">'Forma 4'!$H$62</definedName>
    <definedName name="VAS073_F_Zemesnuomosmok133GeriamojoVandens">'Forma 4'!$H$62</definedName>
    <definedName name="VAS073_F_Zemesnuomosmok13IsViso" localSheetId="1">'Forma 4'!$E$62</definedName>
    <definedName name="VAS073_F_Zemesnuomosmok13IsViso">'Forma 4'!$E$62</definedName>
    <definedName name="VAS073_F_Zemesnuomosmok141NuotekuSurinkimas" localSheetId="1">'Forma 4'!$J$62</definedName>
    <definedName name="VAS073_F_Zemesnuomosmok141NuotekuSurinkimas">'Forma 4'!$J$62</definedName>
    <definedName name="VAS073_F_Zemesnuomosmok142NuotekuValymas" localSheetId="1">'Forma 4'!$K$62</definedName>
    <definedName name="VAS073_F_Zemesnuomosmok142NuotekuValymas">'Forma 4'!$K$62</definedName>
    <definedName name="VAS073_F_Zemesnuomosmok143NuotekuDumblo" localSheetId="1">'Forma 4'!$L$62</definedName>
    <definedName name="VAS073_F_Zemesnuomosmok143NuotekuDumblo">'Forma 4'!$L$62</definedName>
    <definedName name="VAS073_F_Zemesnuomosmok14IsViso" localSheetId="1">'Forma 4'!$I$62</definedName>
    <definedName name="VAS073_F_Zemesnuomosmok14IsViso">'Forma 4'!$I$62</definedName>
    <definedName name="VAS073_F_Zemesnuomosmok15PavirsiniuNuoteku" localSheetId="1">'Forma 4'!$M$62</definedName>
    <definedName name="VAS073_F_Zemesnuomosmok15PavirsiniuNuoteku">'Forma 4'!$M$62</definedName>
    <definedName name="VAS073_F_Zemesnuomosmok16KitosReguliuojamosios" localSheetId="1">'Forma 4'!$N$62</definedName>
    <definedName name="VAS073_F_Zemesnuomosmok16KitosReguliuojamosios">'Forma 4'!$N$62</definedName>
    <definedName name="VAS073_F_Zemesnuomosmok17KitosVeiklos" localSheetId="1">'Forma 4'!$Q$62</definedName>
    <definedName name="VAS073_F_Zemesnuomosmok17KitosVeiklos">'Forma 4'!$Q$62</definedName>
    <definedName name="VAS073_F_Zemesnuomosmok1Apskaitosveikla1" localSheetId="1">'Forma 4'!$O$62</definedName>
    <definedName name="VAS073_F_Zemesnuomosmok1Apskaitosveikla1">'Forma 4'!$O$62</definedName>
    <definedName name="VAS073_F_Zemesnuomosmok1Kitareguliuoja1" localSheetId="1">'Forma 4'!$P$62</definedName>
    <definedName name="VAS073_F_Zemesnuomosmok1Kitareguliuoja1">'Forma 4'!$P$62</definedName>
    <definedName name="VAS073_F_Zemesnuomosmok21IS" localSheetId="1">'Forma 4'!$D$116</definedName>
    <definedName name="VAS073_F_Zemesnuomosmok21IS">'Forma 4'!$D$116</definedName>
    <definedName name="VAS073_F_Zemesnuomosmok231GeriamojoVandens" localSheetId="1">'Forma 4'!$F$116</definedName>
    <definedName name="VAS073_F_Zemesnuomosmok231GeriamojoVandens">'Forma 4'!$F$116</definedName>
    <definedName name="VAS073_F_Zemesnuomosmok232GeriamojoVandens" localSheetId="1">'Forma 4'!$G$116</definedName>
    <definedName name="VAS073_F_Zemesnuomosmok232GeriamojoVandens">'Forma 4'!$G$116</definedName>
    <definedName name="VAS073_F_Zemesnuomosmok233GeriamojoVandens" localSheetId="1">'Forma 4'!$H$116</definedName>
    <definedName name="VAS073_F_Zemesnuomosmok233GeriamojoVandens">'Forma 4'!$H$116</definedName>
    <definedName name="VAS073_F_Zemesnuomosmok23IsViso" localSheetId="1">'Forma 4'!$E$116</definedName>
    <definedName name="VAS073_F_Zemesnuomosmok23IsViso">'Forma 4'!$E$116</definedName>
    <definedName name="VAS073_F_Zemesnuomosmok241NuotekuSurinkimas" localSheetId="1">'Forma 4'!$J$116</definedName>
    <definedName name="VAS073_F_Zemesnuomosmok241NuotekuSurinkimas">'Forma 4'!$J$116</definedName>
    <definedName name="VAS073_F_Zemesnuomosmok242NuotekuValymas" localSheetId="1">'Forma 4'!$K$116</definedName>
    <definedName name="VAS073_F_Zemesnuomosmok242NuotekuValymas">'Forma 4'!$K$116</definedName>
    <definedName name="VAS073_F_Zemesnuomosmok243NuotekuDumblo" localSheetId="1">'Forma 4'!$L$116</definedName>
    <definedName name="VAS073_F_Zemesnuomosmok243NuotekuDumblo">'Forma 4'!$L$116</definedName>
    <definedName name="VAS073_F_Zemesnuomosmok24IsViso" localSheetId="1">'Forma 4'!$I$116</definedName>
    <definedName name="VAS073_F_Zemesnuomosmok24IsViso">'Forma 4'!$I$116</definedName>
    <definedName name="VAS073_F_Zemesnuomosmok25PavirsiniuNuoteku" localSheetId="1">'Forma 4'!$M$116</definedName>
    <definedName name="VAS073_F_Zemesnuomosmok25PavirsiniuNuoteku">'Forma 4'!$M$116</definedName>
    <definedName name="VAS073_F_Zemesnuomosmok26KitosReguliuojamosios" localSheetId="1">'Forma 4'!$N$116</definedName>
    <definedName name="VAS073_F_Zemesnuomosmok26KitosReguliuojamosios">'Forma 4'!$N$116</definedName>
    <definedName name="VAS073_F_Zemesnuomosmok27KitosVeiklos" localSheetId="1">'Forma 4'!$Q$116</definedName>
    <definedName name="VAS073_F_Zemesnuomosmok27KitosVeiklos">'Forma 4'!$Q$116</definedName>
    <definedName name="VAS073_F_Zemesnuomosmok2Apskaitosveikla1" localSheetId="1">'Forma 4'!$O$116</definedName>
    <definedName name="VAS073_F_Zemesnuomosmok2Apskaitosveikla1">'Forma 4'!$O$116</definedName>
    <definedName name="VAS073_F_Zemesnuomosmok2Kitareguliuoja1" localSheetId="1">'Forma 4'!$P$116</definedName>
    <definedName name="VAS073_F_Zemesnuomosmok2Kitareguliuoja1">'Forma 4'!$P$116</definedName>
    <definedName name="VAS073_F_Zemesnuomosmok31IS" localSheetId="1">'Forma 4'!$D$168</definedName>
    <definedName name="VAS073_F_Zemesnuomosmok31IS">'Forma 4'!$D$168</definedName>
    <definedName name="VAS073_F_Zemesnuomosmok331GeriamojoVandens" localSheetId="1">'Forma 4'!$F$168</definedName>
    <definedName name="VAS073_F_Zemesnuomosmok331GeriamojoVandens">'Forma 4'!$F$168</definedName>
    <definedName name="VAS073_F_Zemesnuomosmok332GeriamojoVandens" localSheetId="1">'Forma 4'!$G$168</definedName>
    <definedName name="VAS073_F_Zemesnuomosmok332GeriamojoVandens">'Forma 4'!$G$168</definedName>
    <definedName name="VAS073_F_Zemesnuomosmok333GeriamojoVandens" localSheetId="1">'Forma 4'!$H$168</definedName>
    <definedName name="VAS073_F_Zemesnuomosmok333GeriamojoVandens">'Forma 4'!$H$168</definedName>
    <definedName name="VAS073_F_Zemesnuomosmok33IsViso" localSheetId="1">'Forma 4'!$E$168</definedName>
    <definedName name="VAS073_F_Zemesnuomosmok33IsViso">'Forma 4'!$E$168</definedName>
    <definedName name="VAS073_F_Zemesnuomosmok341NuotekuSurinkimas" localSheetId="1">'Forma 4'!$J$168</definedName>
    <definedName name="VAS073_F_Zemesnuomosmok341NuotekuSurinkimas">'Forma 4'!$J$168</definedName>
    <definedName name="VAS073_F_Zemesnuomosmok342NuotekuValymas" localSheetId="1">'Forma 4'!$K$168</definedName>
    <definedName name="VAS073_F_Zemesnuomosmok342NuotekuValymas">'Forma 4'!$K$168</definedName>
    <definedName name="VAS073_F_Zemesnuomosmok343NuotekuDumblo" localSheetId="1">'Forma 4'!$L$168</definedName>
    <definedName name="VAS073_F_Zemesnuomosmok343NuotekuDumblo">'Forma 4'!$L$168</definedName>
    <definedName name="VAS073_F_Zemesnuomosmok34IsViso" localSheetId="1">'Forma 4'!$I$168</definedName>
    <definedName name="VAS073_F_Zemesnuomosmok34IsViso">'Forma 4'!$I$168</definedName>
    <definedName name="VAS073_F_Zemesnuomosmok35PavirsiniuNuoteku" localSheetId="1">'Forma 4'!$M$168</definedName>
    <definedName name="VAS073_F_Zemesnuomosmok35PavirsiniuNuoteku">'Forma 4'!$M$168</definedName>
    <definedName name="VAS073_F_Zemesnuomosmok36KitosReguliuojamosios" localSheetId="1">'Forma 4'!$N$168</definedName>
    <definedName name="VAS073_F_Zemesnuomosmok36KitosReguliuojamosios">'Forma 4'!$N$168</definedName>
    <definedName name="VAS073_F_Zemesnuomosmok37KitosVeiklos" localSheetId="1">'Forma 4'!$Q$168</definedName>
    <definedName name="VAS073_F_Zemesnuomosmok37KitosVeiklos">'Forma 4'!$Q$168</definedName>
    <definedName name="VAS073_F_Zemesnuomosmok3Apskaitosveikla1" localSheetId="1">'Forma 4'!$O$168</definedName>
    <definedName name="VAS073_F_Zemesnuomosmok3Apskaitosveikla1">'Forma 4'!$O$168</definedName>
    <definedName name="VAS073_F_Zemesnuomosmok3Kitareguliuoja1" localSheetId="1">'Forma 4'!$P$168</definedName>
    <definedName name="VAS073_F_Zemesnuomosmok3Kitareguliuoja1">'Forma 4'!$P$168</definedName>
    <definedName name="VAS073_F_Zemesnuomosmok41IS" localSheetId="1">'Forma 4'!$D$213</definedName>
    <definedName name="VAS073_F_Zemesnuomosmok41IS">'Forma 4'!$D$213</definedName>
    <definedName name="VAS073_F_Zemesnuomosmok431GeriamojoVandens" localSheetId="1">'Forma 4'!$F$213</definedName>
    <definedName name="VAS073_F_Zemesnuomosmok431GeriamojoVandens">'Forma 4'!$F$213</definedName>
    <definedName name="VAS073_F_Zemesnuomosmok432GeriamojoVandens" localSheetId="1">'Forma 4'!$G$213</definedName>
    <definedName name="VAS073_F_Zemesnuomosmok432GeriamojoVandens">'Forma 4'!$G$213</definedName>
    <definedName name="VAS073_F_Zemesnuomosmok433GeriamojoVandens" localSheetId="1">'Forma 4'!$H$213</definedName>
    <definedName name="VAS073_F_Zemesnuomosmok433GeriamojoVandens">'Forma 4'!$H$213</definedName>
    <definedName name="VAS073_F_Zemesnuomosmok43IsViso" localSheetId="1">'Forma 4'!$E$213</definedName>
    <definedName name="VAS073_F_Zemesnuomosmok43IsViso">'Forma 4'!$E$213</definedName>
    <definedName name="VAS073_F_Zemesnuomosmok441NuotekuSurinkimas" localSheetId="1">'Forma 4'!$J$213</definedName>
    <definedName name="VAS073_F_Zemesnuomosmok441NuotekuSurinkimas">'Forma 4'!$J$213</definedName>
    <definedName name="VAS073_F_Zemesnuomosmok442NuotekuValymas" localSheetId="1">'Forma 4'!$K$213</definedName>
    <definedName name="VAS073_F_Zemesnuomosmok442NuotekuValymas">'Forma 4'!$K$213</definedName>
    <definedName name="VAS073_F_Zemesnuomosmok443NuotekuDumblo" localSheetId="1">'Forma 4'!$L$213</definedName>
    <definedName name="VAS073_F_Zemesnuomosmok443NuotekuDumblo">'Forma 4'!$L$213</definedName>
    <definedName name="VAS073_F_Zemesnuomosmok44IsViso" localSheetId="1">'Forma 4'!$I$213</definedName>
    <definedName name="VAS073_F_Zemesnuomosmok44IsViso">'Forma 4'!$I$213</definedName>
    <definedName name="VAS073_F_Zemesnuomosmok45PavirsiniuNuoteku" localSheetId="1">'Forma 4'!$M$213</definedName>
    <definedName name="VAS073_F_Zemesnuomosmok45PavirsiniuNuoteku">'Forma 4'!$M$213</definedName>
    <definedName name="VAS073_F_Zemesnuomosmok46KitosReguliuojamosios" localSheetId="1">'Forma 4'!$N$213</definedName>
    <definedName name="VAS073_F_Zemesnuomosmok46KitosReguliuojamosios">'Forma 4'!$N$213</definedName>
    <definedName name="VAS073_F_Zemesnuomosmok47KitosVeiklos" localSheetId="1">'Forma 4'!$Q$213</definedName>
    <definedName name="VAS073_F_Zemesnuomosmok47KitosVeiklos">'Forma 4'!$Q$213</definedName>
    <definedName name="VAS073_F_Zemesnuomosmok4Apskaitosveikla1" localSheetId="1">'Forma 4'!$O$213</definedName>
    <definedName name="VAS073_F_Zemesnuomosmok4Apskaitosveikla1">'Forma 4'!$O$213</definedName>
    <definedName name="VAS073_F_Zemesnuomosmok4Kitareguliuoja1" localSheetId="1">'Forma 4'!$P$213</definedName>
    <definedName name="VAS073_F_Zemesnuomosmok4Kitareguliuoja1">'Forma 4'!$P$213</definedName>
    <definedName name="VAS073_F_Zyminiomokesci11IS" localSheetId="1">'Forma 4'!$D$70</definedName>
    <definedName name="VAS073_F_Zyminiomokesci11IS">'Forma 4'!$D$70</definedName>
    <definedName name="VAS073_F_Zyminiomokesci131GeriamojoVandens" localSheetId="1">'Forma 4'!$F$70</definedName>
    <definedName name="VAS073_F_Zyminiomokesci131GeriamojoVandens">'Forma 4'!$F$70</definedName>
    <definedName name="VAS073_F_Zyminiomokesci132GeriamojoVandens" localSheetId="1">'Forma 4'!$G$70</definedName>
    <definedName name="VAS073_F_Zyminiomokesci132GeriamojoVandens">'Forma 4'!$G$70</definedName>
    <definedName name="VAS073_F_Zyminiomokesci133GeriamojoVandens" localSheetId="1">'Forma 4'!$H$70</definedName>
    <definedName name="VAS073_F_Zyminiomokesci133GeriamojoVandens">'Forma 4'!$H$70</definedName>
    <definedName name="VAS073_F_Zyminiomokesci13IsViso" localSheetId="1">'Forma 4'!$E$70</definedName>
    <definedName name="VAS073_F_Zyminiomokesci13IsViso">'Forma 4'!$E$70</definedName>
    <definedName name="VAS073_F_Zyminiomokesci141NuotekuSurinkimas" localSheetId="1">'Forma 4'!$J$70</definedName>
    <definedName name="VAS073_F_Zyminiomokesci141NuotekuSurinkimas">'Forma 4'!$J$70</definedName>
    <definedName name="VAS073_F_Zyminiomokesci142NuotekuValymas" localSheetId="1">'Forma 4'!$K$70</definedName>
    <definedName name="VAS073_F_Zyminiomokesci142NuotekuValymas">'Forma 4'!$K$70</definedName>
    <definedName name="VAS073_F_Zyminiomokesci143NuotekuDumblo" localSheetId="1">'Forma 4'!$L$70</definedName>
    <definedName name="VAS073_F_Zyminiomokesci143NuotekuDumblo">'Forma 4'!$L$70</definedName>
    <definedName name="VAS073_F_Zyminiomokesci14IsViso" localSheetId="1">'Forma 4'!$I$70</definedName>
    <definedName name="VAS073_F_Zyminiomokesci14IsViso">'Forma 4'!$I$70</definedName>
    <definedName name="VAS073_F_Zyminiomokesci15PavirsiniuNuoteku" localSheetId="1">'Forma 4'!$M$70</definedName>
    <definedName name="VAS073_F_Zyminiomokesci15PavirsiniuNuoteku">'Forma 4'!$M$70</definedName>
    <definedName name="VAS073_F_Zyminiomokesci16KitosReguliuojamosios" localSheetId="1">'Forma 4'!$N$70</definedName>
    <definedName name="VAS073_F_Zyminiomokesci16KitosReguliuojamosios">'Forma 4'!$N$70</definedName>
    <definedName name="VAS073_F_Zyminiomokesci17KitosVeiklos" localSheetId="1">'Forma 4'!$Q$70</definedName>
    <definedName name="VAS073_F_Zyminiomokesci17KitosVeiklos">'Forma 4'!$Q$70</definedName>
    <definedName name="VAS073_F_Zyminiomokesci1Apskaitosveikla1" localSheetId="1">'Forma 4'!$O$70</definedName>
    <definedName name="VAS073_F_Zyminiomokesci1Apskaitosveikla1">'Forma 4'!$O$70</definedName>
    <definedName name="VAS073_F_Zyminiomokesci1Kitareguliuoja1" localSheetId="1">'Forma 4'!$P$70</definedName>
    <definedName name="VAS073_F_Zyminiomokesci1Kitareguliuoja1">'Forma 4'!$P$70</definedName>
    <definedName name="VAS073_F_Zyminiomokesci21IS" localSheetId="1">'Forma 4'!$D$123</definedName>
    <definedName name="VAS073_F_Zyminiomokesci21IS">'Forma 4'!$D$123</definedName>
    <definedName name="VAS073_F_Zyminiomokesci231GeriamojoVandens" localSheetId="1">'Forma 4'!$F$123</definedName>
    <definedName name="VAS073_F_Zyminiomokesci231GeriamojoVandens">'Forma 4'!$F$123</definedName>
    <definedName name="VAS073_F_Zyminiomokesci232GeriamojoVandens" localSheetId="1">'Forma 4'!$G$123</definedName>
    <definedName name="VAS073_F_Zyminiomokesci232GeriamojoVandens">'Forma 4'!$G$123</definedName>
    <definedName name="VAS073_F_Zyminiomokesci233GeriamojoVandens" localSheetId="1">'Forma 4'!$H$123</definedName>
    <definedName name="VAS073_F_Zyminiomokesci233GeriamojoVandens">'Forma 4'!$H$123</definedName>
    <definedName name="VAS073_F_Zyminiomokesci23IsViso" localSheetId="1">'Forma 4'!$E$123</definedName>
    <definedName name="VAS073_F_Zyminiomokesci23IsViso">'Forma 4'!$E$123</definedName>
    <definedName name="VAS073_F_Zyminiomokesci241NuotekuSurinkimas" localSheetId="1">'Forma 4'!$J$123</definedName>
    <definedName name="VAS073_F_Zyminiomokesci241NuotekuSurinkimas">'Forma 4'!$J$123</definedName>
    <definedName name="VAS073_F_Zyminiomokesci242NuotekuValymas" localSheetId="1">'Forma 4'!$K$123</definedName>
    <definedName name="VAS073_F_Zyminiomokesci242NuotekuValymas">'Forma 4'!$K$123</definedName>
    <definedName name="VAS073_F_Zyminiomokesci243NuotekuDumblo" localSheetId="1">'Forma 4'!$L$123</definedName>
    <definedName name="VAS073_F_Zyminiomokesci243NuotekuDumblo">'Forma 4'!$L$123</definedName>
    <definedName name="VAS073_F_Zyminiomokesci24IsViso" localSheetId="1">'Forma 4'!$I$123</definedName>
    <definedName name="VAS073_F_Zyminiomokesci24IsViso">'Forma 4'!$I$123</definedName>
    <definedName name="VAS073_F_Zyminiomokesci25PavirsiniuNuoteku" localSheetId="1">'Forma 4'!$M$123</definedName>
    <definedName name="VAS073_F_Zyminiomokesci25PavirsiniuNuoteku">'Forma 4'!$M$123</definedName>
    <definedName name="VAS073_F_Zyminiomokesci26KitosReguliuojamosios" localSheetId="1">'Forma 4'!$N$123</definedName>
    <definedName name="VAS073_F_Zyminiomokesci26KitosReguliuojamosios">'Forma 4'!$N$123</definedName>
    <definedName name="VAS073_F_Zyminiomokesci27KitosVeiklos" localSheetId="1">'Forma 4'!$Q$123</definedName>
    <definedName name="VAS073_F_Zyminiomokesci27KitosVeiklos">'Forma 4'!$Q$123</definedName>
    <definedName name="VAS073_F_Zyminiomokesci2Apskaitosveikla1" localSheetId="1">'Forma 4'!$O$123</definedName>
    <definedName name="VAS073_F_Zyminiomokesci2Apskaitosveikla1">'Forma 4'!$O$123</definedName>
    <definedName name="VAS073_F_Zyminiomokesci2Kitareguliuoja1" localSheetId="1">'Forma 4'!$P$123</definedName>
    <definedName name="VAS073_F_Zyminiomokesci2Kitareguliuoja1">'Forma 4'!$P$123</definedName>
    <definedName name="VAS073_F_Zyminiomokesci31IS" localSheetId="1">'Forma 4'!$D$175</definedName>
    <definedName name="VAS073_F_Zyminiomokesci31IS">'Forma 4'!$D$175</definedName>
    <definedName name="VAS073_F_Zyminiomokesci331GeriamojoVandens" localSheetId="1">'Forma 4'!$F$175</definedName>
    <definedName name="VAS073_F_Zyminiomokesci331GeriamojoVandens">'Forma 4'!$F$175</definedName>
    <definedName name="VAS073_F_Zyminiomokesci332GeriamojoVandens" localSheetId="1">'Forma 4'!$G$175</definedName>
    <definedName name="VAS073_F_Zyminiomokesci332GeriamojoVandens">'Forma 4'!$G$175</definedName>
    <definedName name="VAS073_F_Zyminiomokesci333GeriamojoVandens" localSheetId="1">'Forma 4'!$H$175</definedName>
    <definedName name="VAS073_F_Zyminiomokesci333GeriamojoVandens">'Forma 4'!$H$175</definedName>
    <definedName name="VAS073_F_Zyminiomokesci33IsViso" localSheetId="1">'Forma 4'!$E$175</definedName>
    <definedName name="VAS073_F_Zyminiomokesci33IsViso">'Forma 4'!$E$175</definedName>
    <definedName name="VAS073_F_Zyminiomokesci341NuotekuSurinkimas" localSheetId="1">'Forma 4'!$J$175</definedName>
    <definedName name="VAS073_F_Zyminiomokesci341NuotekuSurinkimas">'Forma 4'!$J$175</definedName>
    <definedName name="VAS073_F_Zyminiomokesci342NuotekuValymas" localSheetId="1">'Forma 4'!$K$175</definedName>
    <definedName name="VAS073_F_Zyminiomokesci342NuotekuValymas">'Forma 4'!$K$175</definedName>
    <definedName name="VAS073_F_Zyminiomokesci343NuotekuDumblo" localSheetId="1">'Forma 4'!$L$175</definedName>
    <definedName name="VAS073_F_Zyminiomokesci343NuotekuDumblo">'Forma 4'!$L$175</definedName>
    <definedName name="VAS073_F_Zyminiomokesci34IsViso" localSheetId="1">'Forma 4'!$I$175</definedName>
    <definedName name="VAS073_F_Zyminiomokesci34IsViso">'Forma 4'!$I$175</definedName>
    <definedName name="VAS073_F_Zyminiomokesci35PavirsiniuNuoteku" localSheetId="1">'Forma 4'!$M$175</definedName>
    <definedName name="VAS073_F_Zyminiomokesci35PavirsiniuNuoteku">'Forma 4'!$M$175</definedName>
    <definedName name="VAS073_F_Zyminiomokesci36KitosReguliuojamosios" localSheetId="1">'Forma 4'!$N$175</definedName>
    <definedName name="VAS073_F_Zyminiomokesci36KitosReguliuojamosios">'Forma 4'!$N$175</definedName>
    <definedName name="VAS073_F_Zyminiomokesci37KitosVeiklos" localSheetId="1">'Forma 4'!$Q$175</definedName>
    <definedName name="VAS073_F_Zyminiomokesci37KitosVeiklos">'Forma 4'!$Q$175</definedName>
    <definedName name="VAS073_F_Zyminiomokesci3Apskaitosveikla1" localSheetId="1">'Forma 4'!$O$175</definedName>
    <definedName name="VAS073_F_Zyminiomokesci3Apskaitosveikla1">'Forma 4'!$O$175</definedName>
    <definedName name="VAS073_F_Zyminiomokesci3Kitareguliuoja1" localSheetId="1">'Forma 4'!$P$175</definedName>
    <definedName name="VAS073_F_Zyminiomokesci3Kitareguliuoja1">'Forma 4'!$P$175</definedName>
    <definedName name="VAS073_F_Zyminiomokesci41IS" localSheetId="1">'Forma 4'!$D$220</definedName>
    <definedName name="VAS073_F_Zyminiomokesci41IS">'Forma 4'!$D$220</definedName>
    <definedName name="VAS073_F_Zyminiomokesci431GeriamojoVandens" localSheetId="1">'Forma 4'!$F$220</definedName>
    <definedName name="VAS073_F_Zyminiomokesci431GeriamojoVandens">'Forma 4'!$F$220</definedName>
    <definedName name="VAS073_F_Zyminiomokesci432GeriamojoVandens" localSheetId="1">'Forma 4'!$G$220</definedName>
    <definedName name="VAS073_F_Zyminiomokesci432GeriamojoVandens">'Forma 4'!$G$220</definedName>
    <definedName name="VAS073_F_Zyminiomokesci433GeriamojoVandens" localSheetId="1">'Forma 4'!$H$220</definedName>
    <definedName name="VAS073_F_Zyminiomokesci433GeriamojoVandens">'Forma 4'!$H$220</definedName>
    <definedName name="VAS073_F_Zyminiomokesci43IsViso" localSheetId="1">'Forma 4'!$E$220</definedName>
    <definedName name="VAS073_F_Zyminiomokesci43IsViso">'Forma 4'!$E$220</definedName>
    <definedName name="VAS073_F_Zyminiomokesci441NuotekuSurinkimas" localSheetId="1">'Forma 4'!$J$220</definedName>
    <definedName name="VAS073_F_Zyminiomokesci441NuotekuSurinkimas">'Forma 4'!$J$220</definedName>
    <definedName name="VAS073_F_Zyminiomokesci442NuotekuValymas" localSheetId="1">'Forma 4'!$K$220</definedName>
    <definedName name="VAS073_F_Zyminiomokesci442NuotekuValymas">'Forma 4'!$K$220</definedName>
    <definedName name="VAS073_F_Zyminiomokesci443NuotekuDumblo" localSheetId="1">'Forma 4'!$L$220</definedName>
    <definedName name="VAS073_F_Zyminiomokesci443NuotekuDumblo">'Forma 4'!$L$220</definedName>
    <definedName name="VAS073_F_Zyminiomokesci44IsViso" localSheetId="1">'Forma 4'!$I$220</definedName>
    <definedName name="VAS073_F_Zyminiomokesci44IsViso">'Forma 4'!$I$220</definedName>
    <definedName name="VAS073_F_Zyminiomokesci45PavirsiniuNuoteku" localSheetId="1">'Forma 4'!$M$220</definedName>
    <definedName name="VAS073_F_Zyminiomokesci45PavirsiniuNuoteku">'Forma 4'!$M$220</definedName>
    <definedName name="VAS073_F_Zyminiomokesci46KitosReguliuojamosios" localSheetId="1">'Forma 4'!$N$220</definedName>
    <definedName name="VAS073_F_Zyminiomokesci46KitosReguliuojamosios">'Forma 4'!$N$220</definedName>
    <definedName name="VAS073_F_Zyminiomokesci47KitosVeiklos" localSheetId="1">'Forma 4'!$Q$220</definedName>
    <definedName name="VAS073_F_Zyminiomokesci47KitosVeiklos">'Forma 4'!$Q$220</definedName>
    <definedName name="VAS073_F_Zyminiomokesci4Apskaitosveikla1" localSheetId="1">'Forma 4'!$O$220</definedName>
    <definedName name="VAS073_F_Zyminiomokesci4Apskaitosveikla1">'Forma 4'!$O$220</definedName>
    <definedName name="VAS073_F_Zyminiomokesci4Kitareguliuoja1" localSheetId="1">'Forma 4'!$P$220</definedName>
    <definedName name="VAS073_F_Zyminiomokesci4Kitareguliuoja1">'Forma 4'!$P$220</definedName>
    <definedName name="VAS077_D_Abonentaiirvar1" localSheetId="4">'Forma 8'!$C$95</definedName>
    <definedName name="VAS077_D_Abonentaiirvar1">'Forma 8'!$C$95</definedName>
    <definedName name="VAS077_D_Abonentaiirvar2" localSheetId="4">'Forma 8'!$C$96</definedName>
    <definedName name="VAS077_D_Abonentaiirvar2">'Forma 8'!$C$96</definedName>
    <definedName name="VAS077_D_Abonentaiirvar3" localSheetId="4">'Forma 8'!$C$97</definedName>
    <definedName name="VAS077_D_Abonentaiirvar3">'Forma 8'!$C$97</definedName>
    <definedName name="VAS077_D_Abonentaikurie1" localSheetId="4">'Forma 8'!$C$91</definedName>
    <definedName name="VAS077_D_Abonentaikurie1">'Forma 8'!$C$91</definedName>
    <definedName name="VAS077_D_Abonentaikurie2" localSheetId="4">'Forma 8'!$C$92</definedName>
    <definedName name="VAS077_D_Abonentaikurie2">'Forma 8'!$C$92</definedName>
    <definedName name="VAS077_D_Abonentaikurie3" localSheetId="4">'Forma 8'!$C$93</definedName>
    <definedName name="VAS077_D_Abonentaikurie3">'Forma 8'!$C$93</definedName>
    <definedName name="VAS077_D_Abonentams1" localSheetId="4">'Forma 8'!$C$23</definedName>
    <definedName name="VAS077_D_Abonentams1">'Forma 8'!$C$23</definedName>
    <definedName name="VAS077_D_Abonentamsuznu1" localSheetId="4">'Forma 8'!$C$51</definedName>
    <definedName name="VAS077_D_Abonentamsuznu1">'Forma 8'!$C$51</definedName>
    <definedName name="VAS077_D_Abonentamsuzsu1" localSheetId="4">'Forma 8'!$C$49</definedName>
    <definedName name="VAS077_D_Abonentamsuzsu1">'Forma 8'!$C$49</definedName>
    <definedName name="VAS077_D_Abonentamsuzva1" localSheetId="4">'Forma 8'!$C$50</definedName>
    <definedName name="VAS077_D_Abonentamsuzva1">'Forma 8'!$C$50</definedName>
    <definedName name="VAS077_D_Aptarnaujamuuk1" localSheetId="4">'Forma 8'!$C$82</definedName>
    <definedName name="VAS077_D_Aptarnaujamuuk1">'Forma 8'!$C$82</definedName>
    <definedName name="VAS077_D_Aptarnaujamuuk2" localSheetId="4">'Forma 8'!$C$90</definedName>
    <definedName name="VAS077_D_Aptarnaujamuuk2">'Forma 8'!$C$90</definedName>
    <definedName name="VAS077_D_Aptarnaujamuuk3" localSheetId="4">'Forma 8'!$C$94</definedName>
    <definedName name="VAS077_D_Aptarnaujamuuk3">'Forma 8'!$C$94</definedName>
    <definedName name="VAS077_D_AtaskaitinisLaikotarpis" localSheetId="4">'Forma 8'!$E$9</definedName>
    <definedName name="VAS077_D_AtaskaitinisLaikotarpis">'Forma 8'!$E$9</definedName>
    <definedName name="VAS077_D_Daugiabuciunam1" localSheetId="4">'Forma 8'!$C$30</definedName>
    <definedName name="VAS077_D_Daugiabuciunam1">'Forma 8'!$C$30</definedName>
    <definedName name="VAS077_D_Daugiabuciunam2" localSheetId="4">'Forma 8'!$C$70</definedName>
    <definedName name="VAS077_D_Daugiabuciunam2">'Forma 8'!$C$70</definedName>
    <definedName name="VAS077_D_Daugiabuciuose1" localSheetId="4">'Forma 8'!$C$19</definedName>
    <definedName name="VAS077_D_Daugiabuciuose1">'Forma 8'!$C$19</definedName>
    <definedName name="VAS077_D_Daugiabuciuose2" localSheetId="4">'Forma 8'!$C$44</definedName>
    <definedName name="VAS077_D_Daugiabuciuose2">'Forma 8'!$C$44</definedName>
    <definedName name="VAS077_D_Geriamasisvand1" localSheetId="4">'Forma 8'!$C$10</definedName>
    <definedName name="VAS077_D_Geriamasisvand1">'Forma 8'!$C$10</definedName>
    <definedName name="VAS077_D_Geriamojovande1" localSheetId="4">'Forma 8'!$C$105</definedName>
    <definedName name="VAS077_D_Geriamojovande1">'Forma 8'!$C$105</definedName>
    <definedName name="VAS077_D_Geriamojovande2" localSheetId="4">'Forma 8'!$C$72</definedName>
    <definedName name="VAS077_D_Geriamojovande2">'Forma 8'!$C$72</definedName>
    <definedName name="VAS077_D_Gyventojuskaic1" localSheetId="4">'Forma 8'!$C$80</definedName>
    <definedName name="VAS077_D_Gyventojuskaic1">'Forma 8'!$C$80</definedName>
    <definedName name="VAS077_D_Individualiuos1" localSheetId="4">'Forma 8'!$C$22</definedName>
    <definedName name="VAS077_D_Individualiuos1">'Forma 8'!$C$22</definedName>
    <definedName name="VAS077_D_Individualiuos2" localSheetId="4">'Forma 8'!$C$48</definedName>
    <definedName name="VAS077_D_Individualiuos2">'Forma 8'!$C$48</definedName>
    <definedName name="VAS077_D_Individualiuos3" localSheetId="4">'Forma 8'!$C$85</definedName>
    <definedName name="VAS077_D_Individualiuos3">'Forma 8'!$C$85</definedName>
    <definedName name="VAS077_D_Individualiuos4" localSheetId="4">'Forma 8'!$C$46</definedName>
    <definedName name="VAS077_D_Individualiuos4">'Forma 8'!$C$46</definedName>
    <definedName name="VAS077_D_Individualiuos5" localSheetId="4">'Forma 8'!$C$47</definedName>
    <definedName name="VAS077_D_Individualiuos5">'Forma 8'!$C$47</definedName>
    <definedName name="VAS077_D_Irengtaivadine1" localSheetId="4">'Forma 8'!$F$104</definedName>
    <definedName name="VAS077_D_Irengtaivadine1">'Forma 8'!$F$104</definedName>
    <definedName name="VAS077_D_Isgautopozemin1" localSheetId="4">'Forma 8'!$C$11</definedName>
    <definedName name="VAS077_D_Isgautopozemin1">'Forma 8'!$C$11</definedName>
    <definedName name="VAS077_D_Issioskaiciaus1" localSheetId="4">'Forma 8'!$C$14</definedName>
    <definedName name="VAS077_D_Issioskaiciaus1">'Forma 8'!$C$14</definedName>
    <definedName name="VAS077_D_Issioskaiciaus10" localSheetId="4">'Forma 8'!$C$56</definedName>
    <definedName name="VAS077_D_Issioskaiciaus10">'Forma 8'!$C$56</definedName>
    <definedName name="VAS077_D_Issioskaiciaus11" localSheetId="4">'Forma 8'!$C$68</definedName>
    <definedName name="VAS077_D_Issioskaiciaus11">'Forma 8'!$C$68</definedName>
    <definedName name="VAS077_D_Issioskaiciaus12" localSheetId="4">'Forma 8'!$C$84</definedName>
    <definedName name="VAS077_D_Issioskaiciaus12">'Forma 8'!$C$84</definedName>
    <definedName name="VAS077_D_Issioskaiciaus13" localSheetId="4">'Forma 8'!$C$73</definedName>
    <definedName name="VAS077_D_Issioskaiciaus13">'Forma 8'!$C$73</definedName>
    <definedName name="VAS077_D_Issioskaiciaus14" localSheetId="4">'Forma 8'!$C$75</definedName>
    <definedName name="VAS077_D_Issioskaiciaus14">'Forma 8'!$C$75</definedName>
    <definedName name="VAS077_D_Issioskaiciaus15" localSheetId="4">'Forma 8'!$C$77</definedName>
    <definedName name="VAS077_D_Issioskaiciaus15">'Forma 8'!$C$77</definedName>
    <definedName name="VAS077_D_Issioskaiciaus16" localSheetId="4">'Forma 8'!$C$20</definedName>
    <definedName name="VAS077_D_Issioskaiciaus16">'Forma 8'!$C$20</definedName>
    <definedName name="VAS077_D_Issioskaiciaus2" localSheetId="4">'Forma 8'!$C$15</definedName>
    <definedName name="VAS077_D_Issioskaiciaus2">'Forma 8'!$C$15</definedName>
    <definedName name="VAS077_D_Issioskaiciaus3" localSheetId="4">'Forma 8'!$C$21</definedName>
    <definedName name="VAS077_D_Issioskaiciaus3">'Forma 8'!$C$21</definedName>
    <definedName name="VAS077_D_Issioskaiciaus4" localSheetId="4">'Forma 8'!$C$24</definedName>
    <definedName name="VAS077_D_Issioskaiciaus4">'Forma 8'!$C$24</definedName>
    <definedName name="VAS077_D_Issioskaiciaus5" localSheetId="4">'Forma 8'!$C$28</definedName>
    <definedName name="VAS077_D_Issioskaiciaus5">'Forma 8'!$C$28</definedName>
    <definedName name="VAS077_D_Issioskaiciaus6" localSheetId="4">'Forma 8'!$C$32</definedName>
    <definedName name="VAS077_D_Issioskaiciaus6">'Forma 8'!$C$32</definedName>
    <definedName name="VAS077_D_Issioskaiciaus7" localSheetId="4">'Forma 8'!$C$35</definedName>
    <definedName name="VAS077_D_Issioskaiciaus7">'Forma 8'!$C$35</definedName>
    <definedName name="VAS077_D_Issioskaiciaus8" localSheetId="4">'Forma 8'!$C$45</definedName>
    <definedName name="VAS077_D_Issioskaiciaus8">'Forma 8'!$C$45</definedName>
    <definedName name="VAS077_D_Issioskaiciaus9" localSheetId="4">'Forma 8'!$C$54</definedName>
    <definedName name="VAS077_D_Issioskaiciaus9">'Forma 8'!$C$54</definedName>
    <definedName name="VAS077_D_Isvalytasbuiti1" localSheetId="4">'Forma 8'!$C$39</definedName>
    <definedName name="VAS077_D_Isvalytasbuiti1">'Forma 8'!$C$39</definedName>
    <definedName name="VAS077_D_Isvalytaspavir1" localSheetId="4">'Forma 8'!$C$61</definedName>
    <definedName name="VAS077_D_Isvalytaspavir1">'Forma 8'!$C$61</definedName>
    <definedName name="VAS077_D_Ivadinesirapsk1" localSheetId="4">'Forma 8'!$C$55</definedName>
    <definedName name="VAS077_D_Ivadinesirapsk1">'Forma 8'!$C$55</definedName>
    <definedName name="VAS077_D_Ivadinesirapsk2" localSheetId="4">'Forma 8'!$C$76</definedName>
    <definedName name="VAS077_D_Ivadinesirapsk2">'Forma 8'!$C$76</definedName>
    <definedName name="VAS077_D_Kitiukiosubjek1" localSheetId="4">'Forma 8'!$C$89</definedName>
    <definedName name="VAS077_D_Kitiukiosubjek1">'Forma 8'!$C$89</definedName>
    <definedName name="VAS077_D_Namuukiuskaici1" localSheetId="4">'Forma 8'!$C$81</definedName>
    <definedName name="VAS077_D_Namuukiuskaici1">'Forma 8'!$C$81</definedName>
    <definedName name="VAS077_D_Neapmoketaspav1" localSheetId="4">'Forma 8'!$C$65</definedName>
    <definedName name="VAS077_D_Neapmoketaspav1">'Forma 8'!$C$65</definedName>
    <definedName name="VAS077_D_Neapmoketaspav2" localSheetId="4">'Forma 8'!$C$78</definedName>
    <definedName name="VAS077_D_Neapmoketaspav2">'Forma 8'!$C$78</definedName>
    <definedName name="VAS077_D_Neapskaitytasb1" localSheetId="4">'Forma 8'!$C$53</definedName>
    <definedName name="VAS077_D_Neapskaitytasb1">'Forma 8'!$C$53</definedName>
    <definedName name="VAS077_D_Neapskaitytasv1" localSheetId="4">'Forma 8'!$C$27</definedName>
    <definedName name="VAS077_D_Neapskaitytasv1">'Forma 8'!$C$27</definedName>
    <definedName name="VAS077_D_Neapskaitytasv2" localSheetId="4">'Forma 8'!$C$67</definedName>
    <definedName name="VAS077_D_Neapskaitytasv2">'Forma 8'!$C$67</definedName>
    <definedName name="VAS077_D_Neapskaitytubu1" localSheetId="4">'Forma 8'!$C$74</definedName>
    <definedName name="VAS077_D_Neapskaitytubu1">'Forma 8'!$C$74</definedName>
    <definedName name="VAS077_D_Neirengtaivadi1" localSheetId="4">'Forma 8'!$G$104</definedName>
    <definedName name="VAS077_D_Neirengtaivadi1">'Forma 8'!$G$104</definedName>
    <definedName name="VAS077_D_Netektys1" localSheetId="4">'Forma 8'!$C$66</definedName>
    <definedName name="VAS077_D_Netektys1">'Forma 8'!$C$66</definedName>
    <definedName name="VAS077_D_Nuotekos1" localSheetId="4">'Forma 8'!$C$33</definedName>
    <definedName name="VAS077_D_Nuotekos1">'Forma 8'!$C$33</definedName>
    <definedName name="VAS077_D_Paruostogeriam1" localSheetId="4">'Forma 8'!$C$12</definedName>
    <definedName name="VAS077_D_Paruostogeriam1">'Forma 8'!$C$12</definedName>
    <definedName name="VAS077_D_Patiektogeriam1" localSheetId="4">'Forma 8'!$C$13</definedName>
    <definedName name="VAS077_D_Patiektogeriam1">'Forma 8'!$C$13</definedName>
    <definedName name="VAS077_D_Pavirsinesnuot1" localSheetId="4">'Forma 8'!$C$57</definedName>
    <definedName name="VAS077_D_Pavirsinesnuot1">'Forma 8'!$C$57</definedName>
    <definedName name="VAS077_D_Perpumpuotasbu1" localSheetId="4">'Forma 8'!$C$37</definedName>
    <definedName name="VAS077_D_Perpumpuotasbu1">'Forma 8'!$C$37</definedName>
    <definedName name="VAS077_D_Perpumpuotasbu2" localSheetId="4">'Forma 8'!$C$38</definedName>
    <definedName name="VAS077_D_Perpumpuotasbu2">'Forma 8'!$C$38</definedName>
    <definedName name="VAS077_D_Realizuotasbui1" localSheetId="4">'Forma 8'!$C$41</definedName>
    <definedName name="VAS077_D_Realizuotasbui1">'Forma 8'!$C$41</definedName>
    <definedName name="VAS077_D_Realizuotasger1" localSheetId="4">'Forma 8'!$C$17</definedName>
    <definedName name="VAS077_D_Realizuotasger1">'Forma 8'!$C$17</definedName>
    <definedName name="VAS077_D_Realizuotasger2" localSheetId="4">'Forma 8'!$C$106</definedName>
    <definedName name="VAS077_D_Realizuotasger2">'Forma 8'!$C$106</definedName>
    <definedName name="VAS077_D_Realizuotasisv1" localSheetId="4">'Forma 8'!$C$42</definedName>
    <definedName name="VAS077_D_Realizuotasisv1">'Forma 8'!$C$42</definedName>
    <definedName name="VAS077_D_Realizuotaspav1" localSheetId="4">'Forma 8'!$C$62</definedName>
    <definedName name="VAS077_D_Realizuotaspav1">'Forma 8'!$C$62</definedName>
    <definedName name="VAS077_D_Sezoniniamsabo1" localSheetId="4">'Forma 8'!$C$25</definedName>
    <definedName name="VAS077_D_Sezoniniamsabo1">'Forma 8'!$C$25</definedName>
    <definedName name="VAS077_D_Sezoniniamsabo2" localSheetId="4">'Forma 8'!$C$52</definedName>
    <definedName name="VAS077_D_Sezoniniamsabo2">'Forma 8'!$C$52</definedName>
    <definedName name="VAS077_D_Skirtumasdaugi1" localSheetId="4">'Forma 8'!$C$31</definedName>
    <definedName name="VAS077_D_Skirtumasdaugi1">'Forma 8'!$C$31</definedName>
    <definedName name="VAS077_D_Skirtumasdaugi2" localSheetId="4">'Forma 8'!$C$71</definedName>
    <definedName name="VAS077_D_Skirtumasdaugi2">'Forma 8'!$C$71</definedName>
    <definedName name="VAS077_D_Skirtumasdaugi3" localSheetId="4">'Forma 8'!$C$107</definedName>
    <definedName name="VAS077_D_Skirtumasdaugi3">'Forma 8'!$C$107</definedName>
    <definedName name="VAS077_D_Surenkamuaseni1" localSheetId="4">'Forma 8'!$C$36</definedName>
    <definedName name="VAS077_D_Surenkamuaseni1">'Forma 8'!$C$36</definedName>
    <definedName name="VAS077_D_Surinktaatskir1" localSheetId="4">'Forma 8'!$C$60</definedName>
    <definedName name="VAS077_D_Surinktaatskir1">'Forma 8'!$C$60</definedName>
    <definedName name="VAS077_D_Surinktaatskir2" localSheetId="4">'Forma 8'!$C$64</definedName>
    <definedName name="VAS077_D_Surinktaatskir2">'Forma 8'!$C$64</definedName>
    <definedName name="VAS077_D_Surinktabuitin1" localSheetId="4">'Forma 8'!$C$34</definedName>
    <definedName name="VAS077_D_Surinktabuitin1">'Forma 8'!$C$34</definedName>
    <definedName name="VAS077_D_Surinktamisriu1" localSheetId="4">'Forma 8'!$C$59</definedName>
    <definedName name="VAS077_D_Surinktamisriu1">'Forma 8'!$C$59</definedName>
    <definedName name="VAS077_D_Surinktamisriu2" localSheetId="4">'Forma 8'!$C$63</definedName>
    <definedName name="VAS077_D_Surinktamisriu2">'Forma 8'!$C$63</definedName>
    <definedName name="VAS077_D_Surinktapavirs1" localSheetId="4">'Forma 8'!$C$58</definedName>
    <definedName name="VAS077_D_Surinktapavirs1">'Forma 8'!$C$58</definedName>
    <definedName name="VAS077_D_Sutvarkytasdum1" localSheetId="4">'Forma 8'!$C$40</definedName>
    <definedName name="VAS077_D_Sutvarkytasdum1">'Forma 8'!$C$40</definedName>
    <definedName name="VAS077_D_Tiekimotinkluo1" localSheetId="4">'Forma 8'!$C$29</definedName>
    <definedName name="VAS077_D_Tiekimotinkluo1">'Forma 8'!$C$29</definedName>
    <definedName name="VAS077_D_Tiekimotinkluo2" localSheetId="4">'Forma 8'!$C$69</definedName>
    <definedName name="VAS077_D_Tiekimotinkluo2">'Forma 8'!$C$69</definedName>
    <definedName name="VAS077_D_Trecioketvirto1" localSheetId="4">'Forma 8'!$C$16</definedName>
    <definedName name="VAS077_D_Trecioketvirto1">'Forma 8'!$C$16</definedName>
    <definedName name="VAS077_D_Vandenskiekiss1" localSheetId="4">'Forma 8'!$C$26</definedName>
    <definedName name="VAS077_D_Vandenskiekiss1">'Forma 8'!$C$26</definedName>
    <definedName name="VAS077_D_Vartotojai1" localSheetId="4">'Forma 8'!$C$79</definedName>
    <definedName name="VAS077_D_Vartotojai1">'Forma 8'!$C$79</definedName>
    <definedName name="VAS077_D_Vartotojaikuri1" localSheetId="4">'Forma 8'!$C$83</definedName>
    <definedName name="VAS077_D_Vartotojaikuri1">'Forma 8'!$C$83</definedName>
    <definedName name="VAS077_D_Vartotojaikuri2" localSheetId="4">'Forma 8'!$C$86</definedName>
    <definedName name="VAS077_D_Vartotojaikuri2">'Forma 8'!$C$86</definedName>
    <definedName name="VAS077_D_Vartotojaikuri3" localSheetId="4">'Forma 8'!$C$87</definedName>
    <definedName name="VAS077_D_Vartotojaikuri3">'Forma 8'!$C$87</definedName>
    <definedName name="VAS077_D_Vartotojaikuri4" localSheetId="4">'Forma 8'!$C$88</definedName>
    <definedName name="VAS077_D_Vartotojaikuri4">'Forma 8'!$C$88</definedName>
    <definedName name="VAS077_D_Vartotojams1" localSheetId="4">'Forma 8'!$C$18</definedName>
    <definedName name="VAS077_D_Vartotojams1">'Forma 8'!$C$18</definedName>
    <definedName name="VAS077_D_Vartotojamsuzs1" localSheetId="4">'Forma 8'!$C$43</definedName>
    <definedName name="VAS077_D_Vartotojamsuzs1">'Forma 8'!$C$43</definedName>
    <definedName name="VAS077_F_Abonentaiirvar1AtaskaitinisLaikotarpis" localSheetId="4">'Forma 8'!$E$95</definedName>
    <definedName name="VAS077_F_Abonentaiirvar1AtaskaitinisLaikotarpis">'Forma 8'!$E$95</definedName>
    <definedName name="VAS077_F_Abonentaiirvar2AtaskaitinisLaikotarpis" localSheetId="4">'Forma 8'!$E$96</definedName>
    <definedName name="VAS077_F_Abonentaiirvar2AtaskaitinisLaikotarpis">'Forma 8'!$E$96</definedName>
    <definedName name="VAS077_F_Abonentaiirvar3AtaskaitinisLaikotarpis" localSheetId="4">'Forma 8'!$E$97</definedName>
    <definedName name="VAS077_F_Abonentaiirvar3AtaskaitinisLaikotarpis">'Forma 8'!$E$97</definedName>
    <definedName name="VAS077_F_Abonentaikurie1AtaskaitinisLaikotarpis" localSheetId="4">'Forma 8'!$E$91</definedName>
    <definedName name="VAS077_F_Abonentaikurie1AtaskaitinisLaikotarpis">'Forma 8'!$E$91</definedName>
    <definedName name="VAS077_F_Abonentaikurie2AtaskaitinisLaikotarpis" localSheetId="4">'Forma 8'!$E$92</definedName>
    <definedName name="VAS077_F_Abonentaikurie2AtaskaitinisLaikotarpis">'Forma 8'!$E$92</definedName>
    <definedName name="VAS077_F_Abonentaikurie3AtaskaitinisLaikotarpis" localSheetId="4">'Forma 8'!$E$93</definedName>
    <definedName name="VAS077_F_Abonentaikurie3AtaskaitinisLaikotarpis">'Forma 8'!$E$93</definedName>
    <definedName name="VAS077_F_Abonentams1AtaskaitinisLaikotarpis" localSheetId="4">'Forma 8'!$E$23</definedName>
    <definedName name="VAS077_F_Abonentams1AtaskaitinisLaikotarpis">'Forma 8'!$E$23</definedName>
    <definedName name="VAS077_F_Abonentamsuznu1AtaskaitinisLaikotarpis" localSheetId="4">'Forma 8'!$E$51</definedName>
    <definedName name="VAS077_F_Abonentamsuznu1AtaskaitinisLaikotarpis">'Forma 8'!$E$51</definedName>
    <definedName name="VAS077_F_Abonentamsuzsu1AtaskaitinisLaikotarpis" localSheetId="4">'Forma 8'!$E$49</definedName>
    <definedName name="VAS077_F_Abonentamsuzsu1AtaskaitinisLaikotarpis">'Forma 8'!$E$49</definedName>
    <definedName name="VAS077_F_Abonentamsuzva1AtaskaitinisLaikotarpis" localSheetId="4">'Forma 8'!$E$50</definedName>
    <definedName name="VAS077_F_Abonentamsuzva1AtaskaitinisLaikotarpis">'Forma 8'!$E$50</definedName>
    <definedName name="VAS077_F_Aptarnaujamuuk1AtaskaitinisLaikotarpis" localSheetId="4">'Forma 8'!$E$82</definedName>
    <definedName name="VAS077_F_Aptarnaujamuuk1AtaskaitinisLaikotarpis">'Forma 8'!$E$82</definedName>
    <definedName name="VAS077_F_Aptarnaujamuuk2AtaskaitinisLaikotarpis" localSheetId="4">'Forma 8'!$E$90</definedName>
    <definedName name="VAS077_F_Aptarnaujamuuk2AtaskaitinisLaikotarpis">'Forma 8'!$E$90</definedName>
    <definedName name="VAS077_F_Aptarnaujamuuk3AtaskaitinisLaikotarpis" localSheetId="4">'Forma 8'!$E$94</definedName>
    <definedName name="VAS077_F_Aptarnaujamuuk3AtaskaitinisLaikotarpis">'Forma 8'!$E$94</definedName>
    <definedName name="VAS077_F_Daugiabuciunam1AtaskaitinisLaikotarpis" localSheetId="4">'Forma 8'!$E$30</definedName>
    <definedName name="VAS077_F_Daugiabuciunam1AtaskaitinisLaikotarpis">'Forma 8'!$E$30</definedName>
    <definedName name="VAS077_F_Daugiabuciunam2AtaskaitinisLaikotarpis" localSheetId="4">'Forma 8'!$E$70</definedName>
    <definedName name="VAS077_F_Daugiabuciunam2AtaskaitinisLaikotarpis">'Forma 8'!$E$70</definedName>
    <definedName name="VAS077_F_Daugiabuciuose1AtaskaitinisLaikotarpis" localSheetId="4">'Forma 8'!$E$19</definedName>
    <definedName name="VAS077_F_Daugiabuciuose1AtaskaitinisLaikotarpis">'Forma 8'!$E$19</definedName>
    <definedName name="VAS077_F_Daugiabuciuose2AtaskaitinisLaikotarpis" localSheetId="4">'Forma 8'!$E$44</definedName>
    <definedName name="VAS077_F_Daugiabuciuose2AtaskaitinisLaikotarpis">'Forma 8'!$E$44</definedName>
    <definedName name="VAS077_F_Geriamojovande1Irengtaivadine1" localSheetId="4">'Forma 8'!$F$105</definedName>
    <definedName name="VAS077_F_Geriamojovande1Irengtaivadine1">'Forma 8'!$F$105</definedName>
    <definedName name="VAS077_F_Geriamojovande1Neirengtaivadi1" localSheetId="4">'Forma 8'!$G$105</definedName>
    <definedName name="VAS077_F_Geriamojovande1Neirengtaivadi1">'Forma 8'!$G$105</definedName>
    <definedName name="VAS077_F_Geriamojovande2AtaskaitinisLaikotarpis" localSheetId="4">'Forma 8'!$E$72</definedName>
    <definedName name="VAS077_F_Geriamojovande2AtaskaitinisLaikotarpis">'Forma 8'!$E$72</definedName>
    <definedName name="VAS077_F_Gyventojuskaic1AtaskaitinisLaikotarpis" localSheetId="4">'Forma 8'!$E$80</definedName>
    <definedName name="VAS077_F_Gyventojuskaic1AtaskaitinisLaikotarpis">'Forma 8'!$E$80</definedName>
    <definedName name="VAS077_F_Individualiuos1AtaskaitinisLaikotarpis" localSheetId="4">'Forma 8'!$E$22</definedName>
    <definedName name="VAS077_F_Individualiuos1AtaskaitinisLaikotarpis">'Forma 8'!$E$22</definedName>
    <definedName name="VAS077_F_Individualiuos2AtaskaitinisLaikotarpis" localSheetId="4">'Forma 8'!$E$48</definedName>
    <definedName name="VAS077_F_Individualiuos2AtaskaitinisLaikotarpis">'Forma 8'!$E$48</definedName>
    <definedName name="VAS077_F_Individualiuos3AtaskaitinisLaikotarpis" localSheetId="4">'Forma 8'!$E$85</definedName>
    <definedName name="VAS077_F_Individualiuos3AtaskaitinisLaikotarpis">'Forma 8'!$E$85</definedName>
    <definedName name="VAS077_F_Individualiuos4AtaskaitinisLaikotarpis" localSheetId="4">'Forma 8'!$E$46</definedName>
    <definedName name="VAS077_F_Individualiuos4AtaskaitinisLaikotarpis">'Forma 8'!$E$46</definedName>
    <definedName name="VAS077_F_Individualiuos5AtaskaitinisLaikotarpis" localSheetId="4">'Forma 8'!$E$47</definedName>
    <definedName name="VAS077_F_Individualiuos5AtaskaitinisLaikotarpis">'Forma 8'!$E$47</definedName>
    <definedName name="VAS077_F_Isgautopozemin1AtaskaitinisLaikotarpis" localSheetId="4">'Forma 8'!$E$11</definedName>
    <definedName name="VAS077_F_Isgautopozemin1AtaskaitinisLaikotarpis">'Forma 8'!$E$11</definedName>
    <definedName name="VAS077_F_Issioskaiciaus10AtaskaitinisLaikotarpis" localSheetId="4">'Forma 8'!$E$56</definedName>
    <definedName name="VAS077_F_Issioskaiciaus10AtaskaitinisLaikotarpis">'Forma 8'!$E$56</definedName>
    <definedName name="VAS077_F_Issioskaiciaus11AtaskaitinisLaikotarpis" localSheetId="4">'Forma 8'!$E$68</definedName>
    <definedName name="VAS077_F_Issioskaiciaus11AtaskaitinisLaikotarpis">'Forma 8'!$E$68</definedName>
    <definedName name="VAS077_F_Issioskaiciaus12AtaskaitinisLaikotarpis" localSheetId="4">'Forma 8'!$E$84</definedName>
    <definedName name="VAS077_F_Issioskaiciaus12AtaskaitinisLaikotarpis">'Forma 8'!$E$84</definedName>
    <definedName name="VAS077_F_Issioskaiciaus13AtaskaitinisLaikotarpis" localSheetId="4">'Forma 8'!$E$73</definedName>
    <definedName name="VAS077_F_Issioskaiciaus13AtaskaitinisLaikotarpis">'Forma 8'!$E$73</definedName>
    <definedName name="VAS077_F_Issioskaiciaus14AtaskaitinisLaikotarpis" localSheetId="4">'Forma 8'!$E$75</definedName>
    <definedName name="VAS077_F_Issioskaiciaus14AtaskaitinisLaikotarpis">'Forma 8'!$E$75</definedName>
    <definedName name="VAS077_F_Issioskaiciaus15AtaskaitinisLaikotarpis" localSheetId="4">'Forma 8'!$E$77</definedName>
    <definedName name="VAS077_F_Issioskaiciaus15AtaskaitinisLaikotarpis">'Forma 8'!$E$77</definedName>
    <definedName name="VAS077_F_Issioskaiciaus16AtaskaitinisLaikotarpis" localSheetId="4">'Forma 8'!$E$20</definedName>
    <definedName name="VAS077_F_Issioskaiciaus16AtaskaitinisLaikotarpis">'Forma 8'!$E$20</definedName>
    <definedName name="VAS077_F_Issioskaiciaus1AtaskaitinisLaikotarpis" localSheetId="4">'Forma 8'!$E$14</definedName>
    <definedName name="VAS077_F_Issioskaiciaus1AtaskaitinisLaikotarpis">'Forma 8'!$E$14</definedName>
    <definedName name="VAS077_F_Issioskaiciaus2AtaskaitinisLaikotarpis" localSheetId="4">'Forma 8'!$E$15</definedName>
    <definedName name="VAS077_F_Issioskaiciaus2AtaskaitinisLaikotarpis">'Forma 8'!$E$15</definedName>
    <definedName name="VAS077_F_Issioskaiciaus3AtaskaitinisLaikotarpis" localSheetId="4">'Forma 8'!$E$21</definedName>
    <definedName name="VAS077_F_Issioskaiciaus3AtaskaitinisLaikotarpis">'Forma 8'!$E$21</definedName>
    <definedName name="VAS077_F_Issioskaiciaus4AtaskaitinisLaikotarpis" localSheetId="4">'Forma 8'!$E$24</definedName>
    <definedName name="VAS077_F_Issioskaiciaus4AtaskaitinisLaikotarpis">'Forma 8'!$E$24</definedName>
    <definedName name="VAS077_F_Issioskaiciaus5AtaskaitinisLaikotarpis" localSheetId="4">'Forma 8'!$E$28</definedName>
    <definedName name="VAS077_F_Issioskaiciaus5AtaskaitinisLaikotarpis">'Forma 8'!$E$28</definedName>
    <definedName name="VAS077_F_Issioskaiciaus6AtaskaitinisLaikotarpis" localSheetId="4">'Forma 8'!$E$32</definedName>
    <definedName name="VAS077_F_Issioskaiciaus6AtaskaitinisLaikotarpis">'Forma 8'!$E$32</definedName>
    <definedName name="VAS077_F_Issioskaiciaus7AtaskaitinisLaikotarpis" localSheetId="4">'Forma 8'!$E$35</definedName>
    <definedName name="VAS077_F_Issioskaiciaus7AtaskaitinisLaikotarpis">'Forma 8'!$E$35</definedName>
    <definedName name="VAS077_F_Issioskaiciaus8AtaskaitinisLaikotarpis" localSheetId="4">'Forma 8'!$E$45</definedName>
    <definedName name="VAS077_F_Issioskaiciaus8AtaskaitinisLaikotarpis">'Forma 8'!$E$45</definedName>
    <definedName name="VAS077_F_Issioskaiciaus9AtaskaitinisLaikotarpis" localSheetId="4">'Forma 8'!$E$54</definedName>
    <definedName name="VAS077_F_Issioskaiciaus9AtaskaitinisLaikotarpis">'Forma 8'!$E$54</definedName>
    <definedName name="VAS077_F_Isvalytasbuiti1AtaskaitinisLaikotarpis" localSheetId="4">'Forma 8'!$E$39</definedName>
    <definedName name="VAS077_F_Isvalytasbuiti1AtaskaitinisLaikotarpis">'Forma 8'!$E$39</definedName>
    <definedName name="VAS077_F_Isvalytaspavir1AtaskaitinisLaikotarpis" localSheetId="4">'Forma 8'!$E$61</definedName>
    <definedName name="VAS077_F_Isvalytaspavir1AtaskaitinisLaikotarpis">'Forma 8'!$E$61</definedName>
    <definedName name="VAS077_F_Ivadinesirapsk1AtaskaitinisLaikotarpis" localSheetId="4">'Forma 8'!$E$55</definedName>
    <definedName name="VAS077_F_Ivadinesirapsk1AtaskaitinisLaikotarpis">'Forma 8'!$E$55</definedName>
    <definedName name="VAS077_F_Ivadinesirapsk2AtaskaitinisLaikotarpis" localSheetId="4">'Forma 8'!$E$76</definedName>
    <definedName name="VAS077_F_Ivadinesirapsk2AtaskaitinisLaikotarpis">'Forma 8'!$E$76</definedName>
    <definedName name="VAS077_F_Kitiukiosubjek1AtaskaitinisLaikotarpis" localSheetId="4">'Forma 8'!$E$89</definedName>
    <definedName name="VAS077_F_Kitiukiosubjek1AtaskaitinisLaikotarpis">'Forma 8'!$E$89</definedName>
    <definedName name="VAS077_F_Namuukiuskaici1AtaskaitinisLaikotarpis" localSheetId="4">'Forma 8'!$E$81</definedName>
    <definedName name="VAS077_F_Namuukiuskaici1AtaskaitinisLaikotarpis">'Forma 8'!$E$81</definedName>
    <definedName name="VAS077_F_Neapmoketaspav1AtaskaitinisLaikotarpis" localSheetId="4">'Forma 8'!$E$65</definedName>
    <definedName name="VAS077_F_Neapmoketaspav1AtaskaitinisLaikotarpis">'Forma 8'!$E$65</definedName>
    <definedName name="VAS077_F_Neapmoketaspav2AtaskaitinisLaikotarpis" localSheetId="4">'Forma 8'!$E$78</definedName>
    <definedName name="VAS077_F_Neapmoketaspav2AtaskaitinisLaikotarpis">'Forma 8'!$E$78</definedName>
    <definedName name="VAS077_F_Neapskaitytasb1AtaskaitinisLaikotarpis" localSheetId="4">'Forma 8'!$E$53</definedName>
    <definedName name="VAS077_F_Neapskaitytasb1AtaskaitinisLaikotarpis">'Forma 8'!$E$53</definedName>
    <definedName name="VAS077_F_Neapskaitytasv1AtaskaitinisLaikotarpis" localSheetId="4">'Forma 8'!$E$27</definedName>
    <definedName name="VAS077_F_Neapskaitytasv1AtaskaitinisLaikotarpis">'Forma 8'!$E$27</definedName>
    <definedName name="VAS077_F_Neapskaitytasv2AtaskaitinisLaikotarpis" localSheetId="4">'Forma 8'!$E$67</definedName>
    <definedName name="VAS077_F_Neapskaitytasv2AtaskaitinisLaikotarpis">'Forma 8'!$E$67</definedName>
    <definedName name="VAS077_F_Neapskaitytubu1AtaskaitinisLaikotarpis" localSheetId="4">'Forma 8'!$E$74</definedName>
    <definedName name="VAS077_F_Neapskaitytubu1AtaskaitinisLaikotarpis">'Forma 8'!$E$74</definedName>
    <definedName name="VAS077_F_Paruostogeriam1AtaskaitinisLaikotarpis" localSheetId="4">'Forma 8'!$E$12</definedName>
    <definedName name="VAS077_F_Paruostogeriam1AtaskaitinisLaikotarpis">'Forma 8'!$E$12</definedName>
    <definedName name="VAS077_F_Patiektogeriam1AtaskaitinisLaikotarpis" localSheetId="4">'Forma 8'!$E$13</definedName>
    <definedName name="VAS077_F_Patiektogeriam1AtaskaitinisLaikotarpis">'Forma 8'!$E$13</definedName>
    <definedName name="VAS077_F_Perpumpuotasbu1AtaskaitinisLaikotarpis" localSheetId="4">'Forma 8'!$E$37</definedName>
    <definedName name="VAS077_F_Perpumpuotasbu1AtaskaitinisLaikotarpis">'Forma 8'!$E$37</definedName>
    <definedName name="VAS077_F_Perpumpuotasbu2AtaskaitinisLaikotarpis" localSheetId="4">'Forma 8'!$E$38</definedName>
    <definedName name="VAS077_F_Perpumpuotasbu2AtaskaitinisLaikotarpis">'Forma 8'!$E$38</definedName>
    <definedName name="VAS077_F_Realizuotasbui1AtaskaitinisLaikotarpis" localSheetId="4">'Forma 8'!$E$41</definedName>
    <definedName name="VAS077_F_Realizuotasbui1AtaskaitinisLaikotarpis">'Forma 8'!$E$41</definedName>
    <definedName name="VAS077_F_Realizuotasger1AtaskaitinisLaikotarpis" localSheetId="4">'Forma 8'!$E$17</definedName>
    <definedName name="VAS077_F_Realizuotasger1AtaskaitinisLaikotarpis">'Forma 8'!$E$17</definedName>
    <definedName name="VAS077_F_Realizuotasger2Irengtaivadine1" localSheetId="4">'Forma 8'!$F$106</definedName>
    <definedName name="VAS077_F_Realizuotasger2Irengtaivadine1">'Forma 8'!$F$106</definedName>
    <definedName name="VAS077_F_Realizuotasger2Neirengtaivadi1" localSheetId="4">'Forma 8'!$G$106</definedName>
    <definedName name="VAS077_F_Realizuotasger2Neirengtaivadi1">'Forma 8'!$G$106</definedName>
    <definedName name="VAS077_F_Realizuotasisv1AtaskaitinisLaikotarpis" localSheetId="4">'Forma 8'!$E$42</definedName>
    <definedName name="VAS077_F_Realizuotasisv1AtaskaitinisLaikotarpis">'Forma 8'!$E$42</definedName>
    <definedName name="VAS077_F_Realizuotaspav1AtaskaitinisLaikotarpis" localSheetId="4">'Forma 8'!$E$62</definedName>
    <definedName name="VAS077_F_Realizuotaspav1AtaskaitinisLaikotarpis">'Forma 8'!$E$62</definedName>
    <definedName name="VAS077_F_Sezoniniamsabo1AtaskaitinisLaikotarpis" localSheetId="4">'Forma 8'!$E$25</definedName>
    <definedName name="VAS077_F_Sezoniniamsabo1AtaskaitinisLaikotarpis">'Forma 8'!$E$25</definedName>
    <definedName name="VAS077_F_Sezoniniamsabo2AtaskaitinisLaikotarpis" localSheetId="4">'Forma 8'!$E$52</definedName>
    <definedName name="VAS077_F_Sezoniniamsabo2AtaskaitinisLaikotarpis">'Forma 8'!$E$52</definedName>
    <definedName name="VAS077_F_Skirtumasdaugi1AtaskaitinisLaikotarpis" localSheetId="4">'Forma 8'!$E$31</definedName>
    <definedName name="VAS077_F_Skirtumasdaugi1AtaskaitinisLaikotarpis">'Forma 8'!$E$31</definedName>
    <definedName name="VAS077_F_Skirtumasdaugi2AtaskaitinisLaikotarpis" localSheetId="4">'Forma 8'!$E$71</definedName>
    <definedName name="VAS077_F_Skirtumasdaugi2AtaskaitinisLaikotarpis">'Forma 8'!$E$71</definedName>
    <definedName name="VAS077_F_Skirtumasdaugi3Irengtaivadine1" localSheetId="4">'Forma 8'!$F$107</definedName>
    <definedName name="VAS077_F_Skirtumasdaugi3Irengtaivadine1">'Forma 8'!$F$107</definedName>
    <definedName name="VAS077_F_Skirtumasdaugi3Neirengtaivadi1" localSheetId="4">'Forma 8'!$G$107</definedName>
    <definedName name="VAS077_F_Skirtumasdaugi3Neirengtaivadi1">'Forma 8'!$G$107</definedName>
    <definedName name="VAS077_F_Surenkamuaseni1AtaskaitinisLaikotarpis" localSheetId="4">'Forma 8'!$E$36</definedName>
    <definedName name="VAS077_F_Surenkamuaseni1AtaskaitinisLaikotarpis">'Forma 8'!$E$36</definedName>
    <definedName name="VAS077_F_Surinktaatskir1AtaskaitinisLaikotarpis" localSheetId="4">'Forma 8'!$E$60</definedName>
    <definedName name="VAS077_F_Surinktaatskir1AtaskaitinisLaikotarpis">'Forma 8'!$E$60</definedName>
    <definedName name="VAS077_F_Surinktaatskir2AtaskaitinisLaikotarpis" localSheetId="4">'Forma 8'!$E$64</definedName>
    <definedName name="VAS077_F_Surinktaatskir2AtaskaitinisLaikotarpis">'Forma 8'!$E$64</definedName>
    <definedName name="VAS077_F_Surinktabuitin1AtaskaitinisLaikotarpis" localSheetId="4">'Forma 8'!$E$34</definedName>
    <definedName name="VAS077_F_Surinktabuitin1AtaskaitinisLaikotarpis">'Forma 8'!$E$34</definedName>
    <definedName name="VAS077_F_Surinktamisriu1AtaskaitinisLaikotarpis" localSheetId="4">'Forma 8'!$E$59</definedName>
    <definedName name="VAS077_F_Surinktamisriu1AtaskaitinisLaikotarpis">'Forma 8'!$E$59</definedName>
    <definedName name="VAS077_F_Surinktamisriu2AtaskaitinisLaikotarpis" localSheetId="4">'Forma 8'!$E$63</definedName>
    <definedName name="VAS077_F_Surinktamisriu2AtaskaitinisLaikotarpis">'Forma 8'!$E$63</definedName>
    <definedName name="VAS077_F_Surinktapavirs1AtaskaitinisLaikotarpis" localSheetId="4">'Forma 8'!$E$58</definedName>
    <definedName name="VAS077_F_Surinktapavirs1AtaskaitinisLaikotarpis">'Forma 8'!$E$58</definedName>
    <definedName name="VAS077_F_Sutvarkytasdum1AtaskaitinisLaikotarpis" localSheetId="4">'Forma 8'!$E$40</definedName>
    <definedName name="VAS077_F_Sutvarkytasdum1AtaskaitinisLaikotarpis">'Forma 8'!$E$40</definedName>
    <definedName name="VAS077_F_Tiekimotinkluo1AtaskaitinisLaikotarpis" localSheetId="4">'Forma 8'!$E$29</definedName>
    <definedName name="VAS077_F_Tiekimotinkluo1AtaskaitinisLaikotarpis">'Forma 8'!$E$29</definedName>
    <definedName name="VAS077_F_Tiekimotinkluo2AtaskaitinisLaikotarpis" localSheetId="4">'Forma 8'!$E$69</definedName>
    <definedName name="VAS077_F_Tiekimotinkluo2AtaskaitinisLaikotarpis">'Forma 8'!$E$69</definedName>
    <definedName name="VAS077_F_Trecioketvirto1AtaskaitinisLaikotarpis" localSheetId="4">'Forma 8'!$E$16</definedName>
    <definedName name="VAS077_F_Trecioketvirto1AtaskaitinisLaikotarpis">'Forma 8'!$E$16</definedName>
    <definedName name="VAS077_F_Vandenskiekiss1AtaskaitinisLaikotarpis" localSheetId="4">'Forma 8'!$E$26</definedName>
    <definedName name="VAS077_F_Vandenskiekiss1AtaskaitinisLaikotarpis">'Forma 8'!$E$26</definedName>
    <definedName name="VAS077_F_Vartotojaikuri1AtaskaitinisLaikotarpis" localSheetId="4">'Forma 8'!$E$83</definedName>
    <definedName name="VAS077_F_Vartotojaikuri1AtaskaitinisLaikotarpis">'Forma 8'!$E$83</definedName>
    <definedName name="VAS077_F_Vartotojaikuri2AtaskaitinisLaikotarpis" localSheetId="4">'Forma 8'!$E$86</definedName>
    <definedName name="VAS077_F_Vartotojaikuri2AtaskaitinisLaikotarpis">'Forma 8'!$E$86</definedName>
    <definedName name="VAS077_F_Vartotojaikuri3AtaskaitinisLaikotarpis" localSheetId="4">'Forma 8'!$E$87</definedName>
    <definedName name="VAS077_F_Vartotojaikuri3AtaskaitinisLaikotarpis">'Forma 8'!$E$87</definedName>
    <definedName name="VAS077_F_Vartotojaikuri4AtaskaitinisLaikotarpis" localSheetId="4">'Forma 8'!$E$88</definedName>
    <definedName name="VAS077_F_Vartotojaikuri4AtaskaitinisLaikotarpis">'Forma 8'!$E$88</definedName>
    <definedName name="VAS077_F_Vartotojams1AtaskaitinisLaikotarpis" localSheetId="4">'Forma 8'!$E$18</definedName>
    <definedName name="VAS077_F_Vartotojams1AtaskaitinisLaikotarpis">'Forma 8'!$E$18</definedName>
    <definedName name="VAS077_F_Vartotojamsuzs1AtaskaitinisLaikotarpis" localSheetId="4">'Forma 8'!$E$43</definedName>
    <definedName name="VAS077_F_Vartotojamsuzs1AtaskaitinisLaikotarpis">'Forma 8'!$E$43</definedName>
    <definedName name="VAS078_D_Abonentinestar1" localSheetId="5">'Forma 9'!$C$193</definedName>
    <definedName name="VAS078_D_Abonentinestar1">'Forma 9'!$C$193</definedName>
    <definedName name="VAS078_D_Abonentuskaici1" localSheetId="5">'Forma 9'!$C$86</definedName>
    <definedName name="VAS078_D_Abonentuskaici1">'Forma 9'!$C$86</definedName>
    <definedName name="VAS078_D_Abonentuskaiti1" localSheetId="5">'Forma 9'!$C$72</definedName>
    <definedName name="VAS078_D_Abonentuskaiti1">'Forma 9'!$C$72</definedName>
    <definedName name="VAS078_D_Administracijo1" localSheetId="5">'Forma 9'!$C$194</definedName>
    <definedName name="VAS078_D_Administracijo1">'Forma 9'!$C$194</definedName>
    <definedName name="VAS078_D_Anaerobiniuiap1" localSheetId="5">'Forma 9'!$C$156</definedName>
    <definedName name="VAS078_D_Anaerobiniuiap1">'Forma 9'!$C$156</definedName>
    <definedName name="VAS078_D_Anaerobiskaiap1" localSheetId="5">'Forma 9'!$C$160</definedName>
    <definedName name="VAS078_D_Anaerobiskaiap1">'Forma 9'!$C$160</definedName>
    <definedName name="VAS078_D_Anaerobiskaiap2" localSheetId="5">'Forma 9'!$C$161</definedName>
    <definedName name="VAS078_D_Anaerobiskaiap2">'Forma 9'!$C$161</definedName>
    <definedName name="VAS078_D_Asenizacinesma1" localSheetId="5">'Forma 9'!$C$187</definedName>
    <definedName name="VAS078_D_Asenizacinesma1">'Forma 9'!$C$187</definedName>
    <definedName name="VAS078_D_AtaskaitinisLaikotarpis" localSheetId="5">'Forma 9'!$E$9</definedName>
    <definedName name="VAS078_D_AtaskaitinisLaikotarpis">'Forma 9'!$E$9</definedName>
    <definedName name="VAS078_D_Atitekanciunuo1" localSheetId="5">'Forma 9'!$C$111</definedName>
    <definedName name="VAS078_D_Atitekanciunuo1">'Forma 9'!$C$111</definedName>
    <definedName name="VAS078_D_Atitekanciupav1" localSheetId="5">'Forma 9'!$C$135</definedName>
    <definedName name="VAS078_D_Atitekanciupav1">'Forma 9'!$C$135</definedName>
    <definedName name="VAS078_D_Aukioprojektin1" localSheetId="5">'Forma 9'!$C$10</definedName>
    <definedName name="VAS078_D_Aukioprojektin1">'Forma 9'!$C$10</definedName>
    <definedName name="VAS078_D_Azotasn1" localSheetId="5">'Forma 9'!$C$115</definedName>
    <definedName name="VAS078_D_Azotasn1">'Forma 9'!$C$115</definedName>
    <definedName name="VAS078_D_Azotasn2" localSheetId="5">'Forma 9'!$C$121</definedName>
    <definedName name="VAS078_D_Azotasn2">'Forma 9'!$C$121</definedName>
    <definedName name="VAS078_D_Beslegeseirkit1" localSheetId="5">'Forma 9'!$C$40</definedName>
    <definedName name="VAS078_D_Beslegeseirkit1">'Forma 9'!$C$40</definedName>
    <definedName name="VAS078_D_Bgeriamojovand1" localSheetId="5">'Forma 9'!$C$31</definedName>
    <definedName name="VAS078_D_Bgeriamojovand1">'Forma 9'!$C$31</definedName>
    <definedName name="VAS078_D_Biologiniosume1" localSheetId="5">'Forma 9'!$C$104</definedName>
    <definedName name="VAS078_D_Biologiniosume1">'Forma 9'!$C$104</definedName>
    <definedName name="VAS078_D_Bokstuskaicius1" localSheetId="5">'Forma 9'!$C$50</definedName>
    <definedName name="VAS078_D_Bokstuskaicius1">'Forma 9'!$C$50</definedName>
    <definedName name="VAS078_D_Cgeriamojovand1" localSheetId="5">'Forma 9'!$C$35</definedName>
    <definedName name="VAS078_D_Cgeriamojovand1">'Forma 9'!$C$35</definedName>
    <definedName name="VAS078_D_Chloru1" localSheetId="5">'Forma 9'!$C$48</definedName>
    <definedName name="VAS078_D_Chloru1">'Forma 9'!$C$48</definedName>
    <definedName name="VAS078_D_Darbomasinuiri1" localSheetId="5">'Forma 9'!$C$134</definedName>
    <definedName name="VAS078_D_Darbomasinuiri1">'Forma 9'!$C$134</definedName>
    <definedName name="VAS078_D_Daugiabuciunam2" localSheetId="5">'Forma 9'!$C$66</definedName>
    <definedName name="VAS078_D_Daugiabuciunam2">'Forma 9'!$C$66</definedName>
    <definedName name="VAS078_D_Daugiabuciuose3" localSheetId="5">'Forma 9'!$C$71</definedName>
    <definedName name="VAS078_D_Daugiabuciuose3">'Forma 9'!$C$71</definedName>
    <definedName name="VAS078_D_Denitrifikacij1" localSheetId="5">'Forma 9'!$C$106</definedName>
    <definedName name="VAS078_D_Denitrifikacij1">'Forma 9'!$C$106</definedName>
    <definedName name="VAS078_D_Dezinfekavimoi1" localSheetId="5">'Forma 9'!$C$45</definedName>
    <definedName name="VAS078_D_Dezinfekavimoi1">'Forma 9'!$C$45</definedName>
    <definedName name="VAS078_D_Dezinfekuotoch1" localSheetId="5">'Forma 9'!$C$49</definedName>
    <definedName name="VAS078_D_Dezinfekuotoch1">'Forma 9'!$C$49</definedName>
    <definedName name="VAS078_D_Dezinfekuotona1" localSheetId="5">'Forma 9'!$C$47</definedName>
    <definedName name="VAS078_D_Dezinfekuotona1">'Forma 9'!$C$47</definedName>
    <definedName name="VAS078_D_Dezinfekuotova1" localSheetId="5">'Forma 9'!$C$44</definedName>
    <definedName name="VAS078_D_Dezinfekuotova1">'Forma 9'!$C$44</definedName>
    <definedName name="VAS078_D_Dgeriamojovand1" localSheetId="5">'Forma 9'!$C$57</definedName>
    <definedName name="VAS078_D_Dgeriamojovand1">'Forma 9'!$C$57</definedName>
    <definedName name="VAS078_D_Dumblokiekisde1" localSheetId="5">'Forma 9'!$C$124</definedName>
    <definedName name="VAS078_D_Dumblokiekisde1">'Forma 9'!$C$124</definedName>
    <definedName name="VAS078_D_Dumblokiekisde2" localSheetId="5">'Forma 9'!$C$125</definedName>
    <definedName name="VAS078_D_Dumblokiekisde2">'Forma 9'!$C$125</definedName>
    <definedName name="VAS078_D_Dumblokiekisde3" localSheetId="5">'Forma 9'!$C$126</definedName>
    <definedName name="VAS078_D_Dumblokiekisde3">'Forma 9'!$C$126</definedName>
    <definedName name="VAS078_D_Dumblokiekisde4" localSheetId="5">'Forma 9'!$C$127</definedName>
    <definedName name="VAS078_D_Dumblokiekisde4">'Forma 9'!$C$127</definedName>
    <definedName name="VAS078_D_Enuotekusurink1" localSheetId="5">'Forma 9'!$C$75</definedName>
    <definedName name="VAS078_D_Enuotekusurink1">'Forma 9'!$C$75</definedName>
    <definedName name="VAS078_D_Filtracijoslau1" localSheetId="5">'Forma 9'!$C$99</definedName>
    <definedName name="VAS078_D_Filtracijoslau1">'Forma 9'!$C$99</definedName>
    <definedName name="VAS078_D_Filtracijoslau2" localSheetId="5">'Forma 9'!$C$100</definedName>
    <definedName name="VAS078_D_Filtracijoslau2">'Forma 9'!$C$100</definedName>
    <definedName name="VAS078_D_Fosforasp1" localSheetId="5">'Forma 9'!$C$116</definedName>
    <definedName name="VAS078_D_Fosforasp1">'Forma 9'!$C$116</definedName>
    <definedName name="VAS078_D_Fosforasp2" localSheetId="5">'Forma 9'!$C$122</definedName>
    <definedName name="VAS078_D_Fosforasp2">'Forma 9'!$C$122</definedName>
    <definedName name="VAS078_D_Fpavirsiniunuo1" localSheetId="5">'Forma 9'!$C$88</definedName>
    <definedName name="VAS078_D_Fpavirsiniunuo1">'Forma 9'!$C$88</definedName>
    <definedName name="VAS078_D_Gbuitiniuirgam1" localSheetId="5">'Forma 9'!$C$98</definedName>
    <definedName name="VAS078_D_Gbuitiniuirgam1">'Forma 9'!$C$98</definedName>
    <definedName name="VAS078_D_Greziniuoseins1" localSheetId="5">'Forma 9'!$C$33</definedName>
    <definedName name="VAS078_D_Greziniuoseins1">'Forma 9'!$C$33</definedName>
    <definedName name="VAS078_D_Hidrantuskaici1" localSheetId="5">'Forma 9'!$C$68</definedName>
    <definedName name="VAS078_D_Hidrantuskaici1">'Forma 9'!$C$68</definedName>
    <definedName name="VAS078_D_Hpavirsiniunuo1" localSheetId="5">'Forma 9'!$C$131</definedName>
    <definedName name="VAS078_D_Hpavirsiniunuo1">'Forma 9'!$C$131</definedName>
    <definedName name="VAS078_D_Individualiuna1" localSheetId="5">'Forma 9'!$C$85</definedName>
    <definedName name="VAS078_D_Individualiuna1">'Forma 9'!$C$85</definedName>
    <definedName name="VAS078_D_Instaliuotusiu1" localSheetId="5">'Forma 9'!$C$52</definedName>
    <definedName name="VAS078_D_Instaliuotusiu1">'Forma 9'!$C$52</definedName>
    <definedName name="VAS078_D_Inuotekudumblo1" localSheetId="5">'Forma 9'!$C$145</definedName>
    <definedName name="VAS078_D_Inuotekudumblo1">'Forma 9'!$C$145</definedName>
    <definedName name="VAS078_D_Isjutransporto1" localSheetId="5">'Forma 9'!$C$186</definedName>
    <definedName name="VAS078_D_Isjutransporto1">'Forma 9'!$C$186</definedName>
    <definedName name="VAS078_D_Isleidziamunuo1" localSheetId="5">'Forma 9'!$C$117</definedName>
    <definedName name="VAS078_D_Isleidziamunuo1">'Forma 9'!$C$117</definedName>
    <definedName name="VAS078_D_Isleidziamupav1" localSheetId="5">'Forma 9'!$C$139</definedName>
    <definedName name="VAS078_D_Isleidziamupav1">'Forma 9'!$C$139</definedName>
    <definedName name="VAS078_D_Issioskaiciaus13" localSheetId="5">'Forma 9'!$C$70</definedName>
    <definedName name="VAS078_D_Issioskaiciaus13">'Forma 9'!$C$70</definedName>
    <definedName name="VAS078_D_Issioskaiciaus14" localSheetId="5">'Forma 9'!$C$81</definedName>
    <definedName name="VAS078_D_Issioskaiciaus14">'Forma 9'!$C$81</definedName>
    <definedName name="VAS078_D_Issioskaiciaus15" localSheetId="5">'Forma 9'!$C$84</definedName>
    <definedName name="VAS078_D_Issioskaiciaus15">'Forma 9'!$C$84</definedName>
    <definedName name="VAS078_D_Issioskaiciaus16" localSheetId="5">'Forma 9'!$C$94</definedName>
    <definedName name="VAS078_D_Issioskaiciaus16">'Forma 9'!$C$94</definedName>
    <definedName name="VAS078_D_Issioskaiciaus17" localSheetId="5">'Forma 9'!$C$191</definedName>
    <definedName name="VAS078_D_Issioskaiciaus17">'Forma 9'!$C$191</definedName>
    <definedName name="VAS078_D_Istoskaiciausn1" localSheetId="5">'Forma 9'!$C$46</definedName>
    <definedName name="VAS078_D_Istoskaiciausn1">'Forma 9'!$C$46</definedName>
    <definedName name="VAS078_D_Istoskaiciausu1" localSheetId="5">'Forma 9'!$C$39</definedName>
    <definedName name="VAS078_D_Istoskaiciausu1">'Forma 9'!$C$39</definedName>
    <definedName name="VAS078_D_Istoskaiciausv1" localSheetId="5">'Forma 9'!$C$37</definedName>
    <definedName name="VAS078_D_Istoskaiciausv1">'Forma 9'!$C$37</definedName>
    <definedName name="VAS078_D_Isvalytunuotek1" localSheetId="5">'Forma 9'!$C$130</definedName>
    <definedName name="VAS078_D_Isvalytunuotek1">'Forma 9'!$C$130</definedName>
    <definedName name="VAS078_D_Isvalytupavirs1" localSheetId="5">'Forma 9'!$C$132</definedName>
    <definedName name="VAS078_D_Isvalytupavirs1">'Forma 9'!$C$132</definedName>
    <definedName name="VAS078_D_Ivadiniukartus1" localSheetId="5">'Forma 9'!$C$69</definedName>
    <definedName name="VAS078_D_Ivadiniukartus1">'Forma 9'!$C$69</definedName>
    <definedName name="VAS078_D_Jtransportoukis1" localSheetId="5">'Forma 9'!$C$184</definedName>
    <definedName name="VAS078_D_Jtransportoukis1">'Forma 9'!$C$184</definedName>
    <definedName name="VAS078_D_Kanalizacijoje1" localSheetId="5">'Forma 9'!$C$87</definedName>
    <definedName name="VAS078_D_Kanalizacijoje1">'Forma 9'!$C$87</definedName>
    <definedName name="VAS078_D_Kanalizacijosi1" localSheetId="5">'Forma 9'!$C$82</definedName>
    <definedName name="VAS078_D_Kanalizacijosi1">'Forma 9'!$C$82</definedName>
    <definedName name="VAS078_D_Kanalizacijoss1" localSheetId="5">'Forma 9'!$C$76</definedName>
    <definedName name="VAS078_D_Kanalizacijoss1">'Forma 9'!$C$76</definedName>
    <definedName name="VAS078_D_Kanalizavimopa1" localSheetId="5">'Forma 9'!$C$83</definedName>
    <definedName name="VAS078_D_Kanalizavimopa1">'Forma 9'!$C$83</definedName>
    <definedName name="VAS078_D_Kitaisbudaispa1" localSheetId="5">'Forma 9'!$C$42</definedName>
    <definedName name="VAS078_D_Kitaisbudaispa1">'Forma 9'!$C$42</definedName>
    <definedName name="VAS078_D_Kitosspecialio1" localSheetId="5">'Forma 9'!$C$189</definedName>
    <definedName name="VAS078_D_Kitosspecialio1">'Forma 9'!$C$189</definedName>
    <definedName name="VAS078_D_Kitudarbomasin1" localSheetId="5">'Forma 9'!$C$110</definedName>
    <definedName name="VAS078_D_Kitudarbomasin1">'Forma 9'!$C$110</definedName>
    <definedName name="VAS078_D_Kitupadaliniup1" localSheetId="5">'Forma 9'!$C$195</definedName>
    <definedName name="VAS078_D_Kitupadaliniup1">'Forma 9'!$C$195</definedName>
    <definedName name="VAS078_D_Kituvandentiek1" localSheetId="5">'Forma 9'!$C$64</definedName>
    <definedName name="VAS078_D_Kituvandentiek1">'Forma 9'!$C$64</definedName>
    <definedName name="VAS078_D_Kompostodregnu1" localSheetId="5">'Forma 9'!$C$172</definedName>
    <definedName name="VAS078_D_Kompostodregnu1">'Forma 9'!$C$172</definedName>
    <definedName name="VAS078_D_Kompostokiekis1" localSheetId="5">'Forma 9'!$C$171</definedName>
    <definedName name="VAS078_D_Kompostokiekis1">'Forma 9'!$C$171</definedName>
    <definedName name="VAS078_D_Magistraliniuv1" localSheetId="5">'Forma 9'!$C$63</definedName>
    <definedName name="VAS078_D_Magistraliniuv1">'Forma 9'!$C$63</definedName>
    <definedName name="VAS078_D_Mechaniniovaly1" localSheetId="5">'Forma 9'!$C$102</definedName>
    <definedName name="VAS078_D_Mechaniniovaly1">'Forma 9'!$C$102</definedName>
    <definedName name="VAS078_D_Membraniniaios1" localSheetId="5">'Forma 9'!$C$55</definedName>
    <definedName name="VAS078_D_Membraniniaios1">'Forma 9'!$C$55</definedName>
    <definedName name="VAS078_D_Membraniniaiul1" localSheetId="5">'Forma 9'!$C$53</definedName>
    <definedName name="VAS078_D_Membraniniaiul1">'Forma 9'!$C$53</definedName>
    <definedName name="VAS078_D_Metinisbiologi1" localSheetId="5">'Forma 9'!$C$105</definedName>
    <definedName name="VAS078_D_Metinisbiologi1">'Forma 9'!$C$105</definedName>
    <definedName name="VAS078_D_Metinisdenitri1" localSheetId="5">'Forma 9'!$C$107</definedName>
    <definedName name="VAS078_D_Metinisdenitri1">'Forma 9'!$C$107</definedName>
    <definedName name="VAS078_D_Metinisfiltrav1" localSheetId="5">'Forma 9'!$C$101</definedName>
    <definedName name="VAS078_D_Metinisfiltrav1">'Forma 9'!$C$101</definedName>
    <definedName name="VAS078_D_Metinismechani1" localSheetId="5">'Forma 9'!$C$103</definedName>
    <definedName name="VAS078_D_Metinismechani1">'Forma 9'!$C$103</definedName>
    <definedName name="VAS078_D_Metinisnuoteku1" localSheetId="5">'Forma 9'!$C$174</definedName>
    <definedName name="VAS078_D_Metinisnuoteku1">'Forma 9'!$C$174</definedName>
    <definedName name="VAS078_D_Metinisnuoteku2" localSheetId="5">'Forma 9'!$C$182</definedName>
    <definedName name="VAS078_D_Metinisnuoteku2">'Forma 9'!$C$182</definedName>
    <definedName name="VAS078_D_Metinisparuost1" localSheetId="5">'Forma 9'!$C$38</definedName>
    <definedName name="VAS078_D_Metinisparuost1">'Forma 9'!$C$38</definedName>
    <definedName name="VAS078_D_Naftosprodukta1" localSheetId="5">'Forma 9'!$C$138</definedName>
    <definedName name="VAS078_D_Naftosprodukta1">'Forma 9'!$C$138</definedName>
    <definedName name="VAS078_D_Naftosprodukta2" localSheetId="5">'Forma 9'!$C$142</definedName>
    <definedName name="VAS078_D_Naftosprodukta2">'Forma 9'!$C$142</definedName>
    <definedName name="VAS078_D_Nuotekudumblas1" localSheetId="5">'Forma 9'!$C$176</definedName>
    <definedName name="VAS078_D_Nuotekudumblas1">'Forma 9'!$C$176</definedName>
    <definedName name="VAS078_D_Nuotekudumbloa1" localSheetId="5">'Forma 9'!$C$25</definedName>
    <definedName name="VAS078_D_Nuotekudumbloa1">'Forma 9'!$C$25</definedName>
    <definedName name="VAS078_D_Nuotekudumbloa2" localSheetId="5">'Forma 9'!$C$155</definedName>
    <definedName name="VAS078_D_Nuotekudumbloa2">'Forma 9'!$C$155</definedName>
    <definedName name="VAS078_D_Nuotekudumblod1" localSheetId="5">'Forma 9'!$C$29</definedName>
    <definedName name="VAS078_D_Nuotekudumblod1">'Forma 9'!$C$29</definedName>
    <definedName name="VAS078_D_Nuotekudumblod2" localSheetId="5">'Forma 9'!$C$165</definedName>
    <definedName name="VAS078_D_Nuotekudumblod2">'Forma 9'!$C$165</definedName>
    <definedName name="VAS078_D_Nuotekudumblod3" localSheetId="5">'Forma 9'!$C$169</definedName>
    <definedName name="VAS078_D_Nuotekudumblod3">'Forma 9'!$C$169</definedName>
    <definedName name="VAS078_D_Nuotekudumblok1" localSheetId="5">'Forma 9'!$C$30</definedName>
    <definedName name="VAS078_D_Nuotekudumblok1">'Forma 9'!$C$30</definedName>
    <definedName name="VAS078_D_Nuotekudumblok2" localSheetId="5">'Forma 9'!$C$151</definedName>
    <definedName name="VAS078_D_Nuotekudumblok2">'Forma 9'!$C$151</definedName>
    <definedName name="VAS078_D_Nuotekudumblok3" localSheetId="5">'Forma 9'!$C$153</definedName>
    <definedName name="VAS078_D_Nuotekudumblok3">'Forma 9'!$C$153</definedName>
    <definedName name="VAS078_D_Nuotekudumblok4" localSheetId="5">'Forma 9'!$C$158</definedName>
    <definedName name="VAS078_D_Nuotekudumblok4">'Forma 9'!$C$158</definedName>
    <definedName name="VAS078_D_Nuotekudumblok5" localSheetId="5">'Forma 9'!$C$163</definedName>
    <definedName name="VAS078_D_Nuotekudumblok5">'Forma 9'!$C$163</definedName>
    <definedName name="VAS078_D_Nuotekudumblok6" localSheetId="5">'Forma 9'!$C$166</definedName>
    <definedName name="VAS078_D_Nuotekudumblok6">'Forma 9'!$C$166</definedName>
    <definedName name="VAS078_D_Nuotekudumblok7" localSheetId="5">'Forma 9'!$C$168</definedName>
    <definedName name="VAS078_D_Nuotekudumblok7">'Forma 9'!$C$168</definedName>
    <definedName name="VAS078_D_Nuotekudumblok8" localSheetId="5">'Forma 9'!$C$170</definedName>
    <definedName name="VAS078_D_Nuotekudumblok8">'Forma 9'!$C$170</definedName>
    <definedName name="VAS078_D_Nuotekudumblop1" localSheetId="5">'Forma 9'!$C$28</definedName>
    <definedName name="VAS078_D_Nuotekudumblop1">'Forma 9'!$C$28</definedName>
    <definedName name="VAS078_D_Nuotekudumblop2" localSheetId="5">'Forma 9'!$C$159</definedName>
    <definedName name="VAS078_D_Nuotekudumblop2">'Forma 9'!$C$159</definedName>
    <definedName name="VAS078_D_Nuotekudumblos1" localSheetId="5">'Forma 9'!$C$27</definedName>
    <definedName name="VAS078_D_Nuotekudumblos1">'Forma 9'!$C$27</definedName>
    <definedName name="VAS078_D_Nuotekudumblos2" localSheetId="5">'Forma 9'!$C$164</definedName>
    <definedName name="VAS078_D_Nuotekudumblos2">'Forma 9'!$C$164</definedName>
    <definedName name="VAS078_D_Nuotekudumblot10" localSheetId="5">'Forma 9'!$C$154</definedName>
    <definedName name="VAS078_D_Nuotekudumblot10">'Forma 9'!$C$154</definedName>
    <definedName name="VAS078_D_Nuotekudumblot11" localSheetId="5">'Forma 9'!$C$175</definedName>
    <definedName name="VAS078_D_Nuotekudumblot11">'Forma 9'!$C$175</definedName>
    <definedName name="VAS078_D_Nuotekudumblot12" localSheetId="5">'Forma 9'!$C$183</definedName>
    <definedName name="VAS078_D_Nuotekudumblot12">'Forma 9'!$C$183</definedName>
    <definedName name="VAS078_D_Nuotekudumblot7" localSheetId="5">'Forma 9'!$C$26</definedName>
    <definedName name="VAS078_D_Nuotekudumblot7">'Forma 9'!$C$26</definedName>
    <definedName name="VAS078_D_Nuotekudumblot8" localSheetId="5">'Forma 9'!$C$149</definedName>
    <definedName name="VAS078_D_Nuotekudumblot8">'Forma 9'!$C$149</definedName>
    <definedName name="VAS078_D_Nuotekudumblot9" localSheetId="5">'Forma 9'!$C$150</definedName>
    <definedName name="VAS078_D_Nuotekudumblot9">'Forma 9'!$C$150</definedName>
    <definedName name="VAS078_D_Nuotekudumblov1" localSheetId="5">'Forma 9'!$C$152</definedName>
    <definedName name="VAS078_D_Nuotekudumblov1">'Forma 9'!$C$152</definedName>
    <definedName name="VAS078_D_Nuotekudumblov2" localSheetId="5">'Forma 9'!$C$167</definedName>
    <definedName name="VAS078_D_Nuotekudumblov2">'Forma 9'!$C$167</definedName>
    <definedName name="VAS078_D_Nuotekulaborat1" localSheetId="5">'Forma 9'!$C$192</definedName>
    <definedName name="VAS078_D_Nuotekulaborat1">'Forma 9'!$C$192</definedName>
    <definedName name="VAS078_D_Nuotekuperpump1" localSheetId="5">'Forma 9'!$C$77</definedName>
    <definedName name="VAS078_D_Nuotekuperpump1">'Forma 9'!$C$77</definedName>
    <definedName name="VAS078_D_Nuotekusiurbli1" localSheetId="5">'Forma 9'!$C$14</definedName>
    <definedName name="VAS078_D_Nuotekusiurbli1">'Forma 9'!$C$14</definedName>
    <definedName name="VAS078_D_Nuotekutinklui1" localSheetId="5">'Forma 9'!$C$80</definedName>
    <definedName name="VAS078_D_Nuotekutinklui1">'Forma 9'!$C$80</definedName>
    <definedName name="VAS078_D_Nuotekuvalyklo1" localSheetId="5">'Forma 9'!$C$108</definedName>
    <definedName name="VAS078_D_Nuotekuvalyklo1">'Forma 9'!$C$108</definedName>
    <definedName name="VAS078_D_Nuotekuvalyklo2" localSheetId="5">'Forma 9'!$C$109</definedName>
    <definedName name="VAS078_D_Nuotekuvalyklo2">'Forma 9'!$C$109</definedName>
    <definedName name="VAS078_D_Nuotekuvalyklu1" localSheetId="5">'Forma 9'!$C$16</definedName>
    <definedName name="VAS078_D_Nuotekuvalyklu1">'Forma 9'!$C$16</definedName>
    <definedName name="VAS078_D_Padidejusiosta1" localSheetId="5">'Forma 9'!$C$123</definedName>
    <definedName name="VAS078_D_Padidejusiosta1">'Forma 9'!$C$123</definedName>
    <definedName name="VAS078_D_Pagalbiochemin1" localSheetId="5">'Forma 9'!$C$112</definedName>
    <definedName name="VAS078_D_Pagalbiochemin1">'Forma 9'!$C$112</definedName>
    <definedName name="VAS078_D_Pagalbiochemin2" localSheetId="5">'Forma 9'!$C$118</definedName>
    <definedName name="VAS078_D_Pagalbiochemin2">'Forma 9'!$C$118</definedName>
    <definedName name="VAS078_D_Pagalbiochemin3" localSheetId="5">'Forma 9'!$C$129</definedName>
    <definedName name="VAS078_D_Pagalbiochemin3">'Forma 9'!$C$129</definedName>
    <definedName name="VAS078_D_Pagalbiochemin4" localSheetId="5">'Forma 9'!$C$136</definedName>
    <definedName name="VAS078_D_Pagalbiochemin4">'Forma 9'!$C$136</definedName>
    <definedName name="VAS078_D_Pagalbiochemin5" localSheetId="5">'Forma 9'!$C$140</definedName>
    <definedName name="VAS078_D_Pagalbiochemin5">'Forma 9'!$C$140</definedName>
    <definedName name="VAS078_D_Pagalbiochemin6" localSheetId="5">'Forma 9'!$C$144</definedName>
    <definedName name="VAS078_D_Pagalbiochemin6">'Forma 9'!$C$144</definedName>
    <definedName name="VAS078_D_Pagamintubrike1" localSheetId="5">'Forma 9'!$C$180</definedName>
    <definedName name="VAS078_D_Pagamintubrike1">'Forma 9'!$C$180</definedName>
    <definedName name="VAS078_D_Pagamintugranu1" localSheetId="5">'Forma 9'!$C$181</definedName>
    <definedName name="VAS078_D_Pagamintugranu1">'Forma 9'!$C$181</definedName>
    <definedName name="VAS078_D_Paruostonuotek1" localSheetId="5">'Forma 9'!$C$177</definedName>
    <definedName name="VAS078_D_Paruostonuotek1">'Forma 9'!$C$177</definedName>
    <definedName name="VAS078_D_Paruostonuotek2" localSheetId="5">'Forma 9'!$C$178</definedName>
    <definedName name="VAS078_D_Paruostonuotek2">'Forma 9'!$C$178</definedName>
    <definedName name="VAS078_D_Pasalintatersa1" localSheetId="5">'Forma 9'!$C$128</definedName>
    <definedName name="VAS078_D_Pasalintatersa1">'Forma 9'!$C$128</definedName>
    <definedName name="VAS078_D_Pasalintatersa2" localSheetId="5">'Forma 9'!$C$143</definedName>
    <definedName name="VAS078_D_Pasalintatersa2">'Forma 9'!$C$143</definedName>
    <definedName name="VAS078_D_Patiektasvande1" localSheetId="5">'Forma 9'!$C$43</definedName>
    <definedName name="VAS078_D_Patiektasvande1">'Forma 9'!$C$43</definedName>
    <definedName name="VAS078_D_Pavirsiniunuot10" localSheetId="5">'Forma 9'!$C$90</definedName>
    <definedName name="VAS078_D_Pavirsiniunuot10">'Forma 9'!$C$90</definedName>
    <definedName name="VAS078_D_Pavirsiniunuot11" localSheetId="5">'Forma 9'!$C$91</definedName>
    <definedName name="VAS078_D_Pavirsiniunuot11">'Forma 9'!$C$91</definedName>
    <definedName name="VAS078_D_Pavirsiniunuot12" localSheetId="5">'Forma 9'!$C$93</definedName>
    <definedName name="VAS078_D_Pavirsiniunuot12">'Forma 9'!$C$93</definedName>
    <definedName name="VAS078_D_Pavirsiniunuot13" localSheetId="5">'Forma 9'!$C$95</definedName>
    <definedName name="VAS078_D_Pavirsiniunuot13">'Forma 9'!$C$95</definedName>
    <definedName name="VAS078_D_Pavirsiniunuot14" localSheetId="5">'Forma 9'!$C$96</definedName>
    <definedName name="VAS078_D_Pavirsiniunuot14">'Forma 9'!$C$96</definedName>
    <definedName name="VAS078_D_Pavirsiniunuot15" localSheetId="5">'Forma 9'!$C$97</definedName>
    <definedName name="VAS078_D_Pavirsiniunuot15">'Forma 9'!$C$97</definedName>
    <definedName name="VAS078_D_Pavirsiniunuot16" localSheetId="5">'Forma 9'!$C$133</definedName>
    <definedName name="VAS078_D_Pavirsiniunuot16">'Forma 9'!$C$133</definedName>
    <definedName name="VAS078_D_Pavirsiniunuot7" localSheetId="5">'Forma 9'!$C$15</definedName>
    <definedName name="VAS078_D_Pavirsiniunuot7">'Forma 9'!$C$15</definedName>
    <definedName name="VAS078_D_Pavirsiniunuot8" localSheetId="5">'Forma 9'!$C$21</definedName>
    <definedName name="VAS078_D_Pavirsiniunuot8">'Forma 9'!$C$21</definedName>
    <definedName name="VAS078_D_Pavirsiniunuot9" localSheetId="5">'Forma 9'!$C$89</definedName>
    <definedName name="VAS078_D_Pavirsiniunuot9">'Forma 9'!$C$89</definedName>
    <definedName name="VAS078_D_Perpumpavimost1" localSheetId="5">'Forma 9'!$C$78</definedName>
    <definedName name="VAS078_D_Perpumpavimost1">'Forma 9'!$C$78</definedName>
    <definedName name="VAS078_D_Pozeminiovande1" localSheetId="5">'Forma 9'!$C$62</definedName>
    <definedName name="VAS078_D_Pozeminiovande1">'Forma 9'!$C$62</definedName>
    <definedName name="VAS078_D_Rezervuaruskai1" localSheetId="5">'Forma 9'!$C$51</definedName>
    <definedName name="VAS078_D_Rezervuaruskai1">'Forma 9'!$C$51</definedName>
    <definedName name="VAS078_D_Riebalair1" localSheetId="5">'Forma 9'!$C$114</definedName>
    <definedName name="VAS078_D_Riebalair1">'Forma 9'!$C$114</definedName>
    <definedName name="VAS078_D_Riebalair2" localSheetId="5">'Forma 9'!$C$120</definedName>
    <definedName name="VAS078_D_Riebalair2">'Forma 9'!$C$120</definedName>
    <definedName name="VAS078_D_Sausumedziaguk1" localSheetId="5">'Forma 9'!$C$173</definedName>
    <definedName name="VAS078_D_Sausumedziaguk1">'Forma 9'!$C$173</definedName>
    <definedName name="VAS078_D_Sausumedziaguk2" localSheetId="5">'Forma 9'!$C$179</definedName>
    <definedName name="VAS078_D_Sausumedziaguk2">'Forma 9'!$C$179</definedName>
    <definedName name="VAS078_D_Skaitikliubutu1" localSheetId="5">'Forma 9'!$C$73</definedName>
    <definedName name="VAS078_D_Skaitikliubutu1">'Forma 9'!$C$73</definedName>
    <definedName name="VAS078_D_Suspenduotosme1" localSheetId="5">'Forma 9'!$C$113</definedName>
    <definedName name="VAS078_D_Suspenduotosme1">'Forma 9'!$C$113</definedName>
    <definedName name="VAS078_D_Suspenduotosme2" localSheetId="5">'Forma 9'!$C$119</definedName>
    <definedName name="VAS078_D_Suspenduotosme2">'Forma 9'!$C$119</definedName>
    <definedName name="VAS078_D_Suspenduotosme3" localSheetId="5">'Forma 9'!$C$137</definedName>
    <definedName name="VAS078_D_Suspenduotosme3">'Forma 9'!$C$137</definedName>
    <definedName name="VAS078_D_Suspenduotosme4" localSheetId="5">'Forma 9'!$C$141</definedName>
    <definedName name="VAS078_D_Suspenduotosme4">'Forma 9'!$C$141</definedName>
    <definedName name="VAS078_D_Transportoprie10" localSheetId="5">'Forma 9'!$C$185</definedName>
    <definedName name="VAS078_D_Transportoprie10">'Forma 9'!$C$185</definedName>
    <definedName name="VAS078_D_Transportoprie11" localSheetId="5">'Forma 9'!$C$188</definedName>
    <definedName name="VAS078_D_Transportoprie11">'Forma 9'!$C$188</definedName>
    <definedName name="VAS078_D_Transportoprie12" localSheetId="5">'Forma 9'!$C$190</definedName>
    <definedName name="VAS078_D_Transportoprie12">'Forma 9'!$C$190</definedName>
    <definedName name="VAS078_D_Uzdaroseslegin1" localSheetId="5">'Forma 9'!$C$41</definedName>
    <definedName name="VAS078_D_Uzdaroseslegin1">'Forma 9'!$C$41</definedName>
    <definedName name="VAS078_D_Valyklosesusid1" localSheetId="5">'Forma 9'!$C$146</definedName>
    <definedName name="VAS078_D_Valyklosesusid1">'Forma 9'!$C$146</definedName>
    <definedName name="VAS078_D_Valyklosesusid2" localSheetId="5">'Forma 9'!$C$147</definedName>
    <definedName name="VAS078_D_Valyklosesusid2">'Forma 9'!$C$147</definedName>
    <definedName name="VAS078_D_Valyklosesusid3" localSheetId="5">'Forma 9'!$C$148</definedName>
    <definedName name="VAS078_D_Valyklosesusid3">'Forma 9'!$C$148</definedName>
    <definedName name="VAS078_D_Vandensaeravim1" localSheetId="5">'Forma 9'!$C$36</definedName>
    <definedName name="VAS078_D_Vandensaeravim1">'Forma 9'!$C$36</definedName>
    <definedName name="VAS078_D_Vandensemimoko1" localSheetId="5">'Forma 9'!$C$67</definedName>
    <definedName name="VAS078_D_Vandensemimoko1">'Forma 9'!$C$67</definedName>
    <definedName name="VAS078_D_Vandensisgavimo1" localSheetId="5">'Forma 9'!$C$11</definedName>
    <definedName name="VAS078_D_Vandensisgavimo1">'Forma 9'!$C$11</definedName>
    <definedName name="VAS078_D_Vandenspakelim1" localSheetId="5">'Forma 9'!$C$13</definedName>
    <definedName name="VAS078_D_Vandenspakelim1">'Forma 9'!$C$13</definedName>
    <definedName name="VAS078_D_Vandenspakelim2" localSheetId="5">'Forma 9'!$C$59</definedName>
    <definedName name="VAS078_D_Vandenspakelim2">'Forma 9'!$C$59</definedName>
    <definedName name="VAS078_D_Vandenspakelim3" localSheetId="5">'Forma 9'!$C$60</definedName>
    <definedName name="VAS078_D_Vandenspakelim3">'Forma 9'!$C$60</definedName>
    <definedName name="VAS078_D_Vandensruosime1" localSheetId="5">'Forma 9'!$C$54</definedName>
    <definedName name="VAS078_D_Vandensruosime1">'Forma 9'!$C$54</definedName>
    <definedName name="VAS078_D_Vandensruosimo1" localSheetId="5">'Forma 9'!$C$12</definedName>
    <definedName name="VAS078_D_Vandensruosimo1">'Forma 9'!$C$12</definedName>
    <definedName name="VAS078_D_Vandentiekyjel1" localSheetId="5">'Forma 9'!$C$74</definedName>
    <definedName name="VAS078_D_Vandentiekyjel1">'Forma 9'!$C$74</definedName>
    <definedName name="VAS078_D_Vandentiekiopr1" localSheetId="5">'Forma 9'!$C$65</definedName>
    <definedName name="VAS078_D_Vandentiekiopr1">'Forma 9'!$C$65</definedName>
    <definedName name="VAS078_D_Vandentiekiusk1" localSheetId="5">'Forma 9'!$C$58</definedName>
    <definedName name="VAS078_D_Vandentiekiusk1">'Forma 9'!$C$58</definedName>
    <definedName name="VAS078_D_Vandenvieciusk1" localSheetId="5">'Forma 9'!$C$32</definedName>
    <definedName name="VAS078_D_Vandenvieciusk1">'Forma 9'!$C$32</definedName>
    <definedName name="VAS078_D_Vidutinisnuote1" localSheetId="5">'Forma 9'!$C$157</definedName>
    <definedName name="VAS078_D_Vidutinisnuote1">'Forma 9'!$C$157</definedName>
    <definedName name="VAS078_D_Vidutinisnuote2" localSheetId="5">'Forma 9'!$C$162</definedName>
    <definedName name="VAS078_D_Vidutinisnuote2">'Forma 9'!$C$162</definedName>
    <definedName name="VAS078_D_Vidutinispajeg1" localSheetId="5">'Forma 9'!$C$17</definedName>
    <definedName name="VAS078_D_Vidutinispajeg1">'Forma 9'!$C$17</definedName>
    <definedName name="VAS078_D_Vidutinispajeg2" localSheetId="5">'Forma 9'!$C$18</definedName>
    <definedName name="VAS078_D_Vidutinispajeg2">'Forma 9'!$C$18</definedName>
    <definedName name="VAS078_D_Vidutinispajeg3" localSheetId="5">'Forma 9'!$C$19</definedName>
    <definedName name="VAS078_D_Vidutinispajeg3">'Forma 9'!$C$19</definedName>
    <definedName name="VAS078_D_Vidutinispajeg4" localSheetId="5">'Forma 9'!$C$20</definedName>
    <definedName name="VAS078_D_Vidutinispajeg4">'Forma 9'!$C$20</definedName>
    <definedName name="VAS078_D_Vidutinispajeg5" localSheetId="5">'Forma 9'!$C$22</definedName>
    <definedName name="VAS078_D_Vidutinispajeg5">'Forma 9'!$C$22</definedName>
    <definedName name="VAS078_D_Vidutinispajeg6" localSheetId="5">'Forma 9'!$C$23</definedName>
    <definedName name="VAS078_D_Vidutinispajeg6">'Forma 9'!$C$23</definedName>
    <definedName name="VAS078_D_Vidutinispajeg7" localSheetId="5">'Forma 9'!$C$24</definedName>
    <definedName name="VAS078_D_Vidutinispajeg7">'Forma 9'!$C$24</definedName>
    <definedName name="VAS078_D_Vidutinissvert1" localSheetId="5">'Forma 9'!$C$34</definedName>
    <definedName name="VAS078_D_Vidutinissvert1">'Forma 9'!$C$34</definedName>
    <definedName name="VAS078_D_Vidutinissvert2" localSheetId="5">'Forma 9'!$C$56</definedName>
    <definedName name="VAS078_D_Vidutinissvert2">'Forma 9'!$C$56</definedName>
    <definedName name="VAS078_D_Vidutinissvert3" localSheetId="5">'Forma 9'!$C$61</definedName>
    <definedName name="VAS078_D_Vidutinissvert3">'Forma 9'!$C$61</definedName>
    <definedName name="VAS078_D_Vidutinissvert4" localSheetId="5">'Forma 9'!$C$79</definedName>
    <definedName name="VAS078_D_Vidutinissvert4">'Forma 9'!$C$79</definedName>
    <definedName name="VAS078_D_Vidutinissvert5" localSheetId="5">'Forma 9'!$C$92</definedName>
    <definedName name="VAS078_D_Vidutinissvert5">'Forma 9'!$C$92</definedName>
    <definedName name="VAS078_F_Abonentinestar1AtaskaitinisLaikotarpis" localSheetId="5">'Forma 9'!$E$193</definedName>
    <definedName name="VAS078_F_Abonentinestar1AtaskaitinisLaikotarpis">'Forma 9'!$E$193</definedName>
    <definedName name="VAS078_F_Abonentuskaici1AtaskaitinisLaikotarpis" localSheetId="5">'Forma 9'!$E$86</definedName>
    <definedName name="VAS078_F_Abonentuskaici1AtaskaitinisLaikotarpis">'Forma 9'!$E$86</definedName>
    <definedName name="VAS078_F_Abonentuskaiti1AtaskaitinisLaikotarpis" localSheetId="5">'Forma 9'!$E$72</definedName>
    <definedName name="VAS078_F_Abonentuskaiti1AtaskaitinisLaikotarpis">'Forma 9'!$E$72</definedName>
    <definedName name="VAS078_F_Administracijo1AtaskaitinisLaikotarpis" localSheetId="5">'Forma 9'!$E$194</definedName>
    <definedName name="VAS078_F_Administracijo1AtaskaitinisLaikotarpis">'Forma 9'!$E$194</definedName>
    <definedName name="VAS078_F_Anaerobiniuiap1AtaskaitinisLaikotarpis" localSheetId="5">'Forma 9'!$E$156</definedName>
    <definedName name="VAS078_F_Anaerobiniuiap1AtaskaitinisLaikotarpis">'Forma 9'!$E$156</definedName>
    <definedName name="VAS078_F_Anaerobiskaiap2AtaskaitinisLaikotarpis" localSheetId="5">'Forma 9'!$E$161</definedName>
    <definedName name="VAS078_F_Anaerobiskaiap2AtaskaitinisLaikotarpis">'Forma 9'!$E$161</definedName>
    <definedName name="VAS078_F_Asenizacinesma1AtaskaitinisLaikotarpis" localSheetId="5">'Forma 9'!$E$187</definedName>
    <definedName name="VAS078_F_Asenizacinesma1AtaskaitinisLaikotarpis">'Forma 9'!$E$187</definedName>
    <definedName name="VAS078_F_Azotasn1AtaskaitinisLaikotarpis" localSheetId="5">'Forma 9'!$E$115</definedName>
    <definedName name="VAS078_F_Azotasn1AtaskaitinisLaikotarpis">'Forma 9'!$E$115</definedName>
    <definedName name="VAS078_F_Azotasn2AtaskaitinisLaikotarpis" localSheetId="5">'Forma 9'!$E$121</definedName>
    <definedName name="VAS078_F_Azotasn2AtaskaitinisLaikotarpis">'Forma 9'!$E$121</definedName>
    <definedName name="VAS078_F_Beslegeseirkit1AtaskaitinisLaikotarpis" localSheetId="5">'Forma 9'!$E$40</definedName>
    <definedName name="VAS078_F_Beslegeseirkit1AtaskaitinisLaikotarpis">'Forma 9'!$E$40</definedName>
    <definedName name="VAS078_F_Biologiniosume1AtaskaitinisLaikotarpis" localSheetId="5">'Forma 9'!$E$104</definedName>
    <definedName name="VAS078_F_Biologiniosume1AtaskaitinisLaikotarpis">'Forma 9'!$E$104</definedName>
    <definedName name="VAS078_F_Bokstuskaicius1AtaskaitinisLaikotarpis" localSheetId="5">'Forma 9'!$E$50</definedName>
    <definedName name="VAS078_F_Bokstuskaicius1AtaskaitinisLaikotarpis">'Forma 9'!$E$50</definedName>
    <definedName name="VAS078_F_Chloru1AtaskaitinisLaikotarpis" localSheetId="5">'Forma 9'!$E$48</definedName>
    <definedName name="VAS078_F_Chloru1AtaskaitinisLaikotarpis">'Forma 9'!$E$48</definedName>
    <definedName name="VAS078_F_Darbomasinuiri1AtaskaitinisLaikotarpis" localSheetId="5">'Forma 9'!$E$134</definedName>
    <definedName name="VAS078_F_Darbomasinuiri1AtaskaitinisLaikotarpis">'Forma 9'!$E$134</definedName>
    <definedName name="VAS078_F_Daugiabuciunam2AtaskaitinisLaikotarpis" localSheetId="5">'Forma 9'!$E$66</definedName>
    <definedName name="VAS078_F_Daugiabuciunam2AtaskaitinisLaikotarpis">'Forma 9'!$E$66</definedName>
    <definedName name="VAS078_F_Daugiabuciuose3AtaskaitinisLaikotarpis" localSheetId="5">'Forma 9'!$E$71</definedName>
    <definedName name="VAS078_F_Daugiabuciuose3AtaskaitinisLaikotarpis">'Forma 9'!$E$71</definedName>
    <definedName name="VAS078_F_Denitrifikacij1AtaskaitinisLaikotarpis" localSheetId="5">'Forma 9'!$E$106</definedName>
    <definedName name="VAS078_F_Denitrifikacij1AtaskaitinisLaikotarpis">'Forma 9'!$E$106</definedName>
    <definedName name="VAS078_F_Dezinfekavimoi1AtaskaitinisLaikotarpis" localSheetId="5">'Forma 9'!$E$45</definedName>
    <definedName name="VAS078_F_Dezinfekavimoi1AtaskaitinisLaikotarpis">'Forma 9'!$E$45</definedName>
    <definedName name="VAS078_F_Dezinfekuotoch1AtaskaitinisLaikotarpis" localSheetId="5">'Forma 9'!$E$49</definedName>
    <definedName name="VAS078_F_Dezinfekuotoch1AtaskaitinisLaikotarpis">'Forma 9'!$E$49</definedName>
    <definedName name="VAS078_F_Dezinfekuotona1AtaskaitinisLaikotarpis" localSheetId="5">'Forma 9'!$E$47</definedName>
    <definedName name="VAS078_F_Dezinfekuotona1AtaskaitinisLaikotarpis">'Forma 9'!$E$47</definedName>
    <definedName name="VAS078_F_Dezinfekuotova1AtaskaitinisLaikotarpis" localSheetId="5">'Forma 9'!$E$44</definedName>
    <definedName name="VAS078_F_Dezinfekuotova1AtaskaitinisLaikotarpis">'Forma 9'!$E$44</definedName>
    <definedName name="VAS078_F_Dumblokiekisde1AtaskaitinisLaikotarpis" localSheetId="5">'Forma 9'!$E$124</definedName>
    <definedName name="VAS078_F_Dumblokiekisde1AtaskaitinisLaikotarpis">'Forma 9'!$E$124</definedName>
    <definedName name="VAS078_F_Dumblokiekisde2AtaskaitinisLaikotarpis" localSheetId="5">'Forma 9'!$E$125</definedName>
    <definedName name="VAS078_F_Dumblokiekisde2AtaskaitinisLaikotarpis">'Forma 9'!$E$125</definedName>
    <definedName name="VAS078_F_Dumblokiekisde3AtaskaitinisLaikotarpis" localSheetId="5">'Forma 9'!$E$126</definedName>
    <definedName name="VAS078_F_Dumblokiekisde3AtaskaitinisLaikotarpis">'Forma 9'!$E$126</definedName>
    <definedName name="VAS078_F_Dumblokiekisde4AtaskaitinisLaikotarpis" localSheetId="5">'Forma 9'!$E$127</definedName>
    <definedName name="VAS078_F_Dumblokiekisde4AtaskaitinisLaikotarpis">'Forma 9'!$E$127</definedName>
    <definedName name="VAS078_F_Filtracijoslau1AtaskaitinisLaikotarpis" localSheetId="5">'Forma 9'!$E$99</definedName>
    <definedName name="VAS078_F_Filtracijoslau1AtaskaitinisLaikotarpis">'Forma 9'!$E$99</definedName>
    <definedName name="VAS078_F_Filtracijoslau2AtaskaitinisLaikotarpis" localSheetId="5">'Forma 9'!$E$100</definedName>
    <definedName name="VAS078_F_Filtracijoslau2AtaskaitinisLaikotarpis">'Forma 9'!$E$100</definedName>
    <definedName name="VAS078_F_Fosforasp1AtaskaitinisLaikotarpis" localSheetId="5">'Forma 9'!$E$116</definedName>
    <definedName name="VAS078_F_Fosforasp1AtaskaitinisLaikotarpis">'Forma 9'!$E$116</definedName>
    <definedName name="VAS078_F_Fosforasp2AtaskaitinisLaikotarpis" localSheetId="5">'Forma 9'!$E$122</definedName>
    <definedName name="VAS078_F_Fosforasp2AtaskaitinisLaikotarpis">'Forma 9'!$E$122</definedName>
    <definedName name="VAS078_F_Greziniuoseins1AtaskaitinisLaikotarpis" localSheetId="5">'Forma 9'!$E$33</definedName>
    <definedName name="VAS078_F_Greziniuoseins1AtaskaitinisLaikotarpis">'Forma 9'!$E$33</definedName>
    <definedName name="VAS078_F_Hidrantuskaici1AtaskaitinisLaikotarpis" localSheetId="5">'Forma 9'!$E$68</definedName>
    <definedName name="VAS078_F_Hidrantuskaici1AtaskaitinisLaikotarpis">'Forma 9'!$E$68</definedName>
    <definedName name="VAS078_F_Individualiuna1AtaskaitinisLaikotarpis" localSheetId="5">'Forma 9'!$E$85</definedName>
    <definedName name="VAS078_F_Individualiuna1AtaskaitinisLaikotarpis">'Forma 9'!$E$85</definedName>
    <definedName name="VAS078_F_Instaliuotusiu1AtaskaitinisLaikotarpis" localSheetId="5">'Forma 9'!$E$52</definedName>
    <definedName name="VAS078_F_Instaliuotusiu1AtaskaitinisLaikotarpis">'Forma 9'!$E$52</definedName>
    <definedName name="VAS078_F_Isjutransporto1AtaskaitinisLaikotarpis" localSheetId="5">'Forma 9'!$E$186</definedName>
    <definedName name="VAS078_F_Isjutransporto1AtaskaitinisLaikotarpis">'Forma 9'!$E$186</definedName>
    <definedName name="VAS078_F_Issioskaiciaus13AtaskaitinisLaikotarpis" localSheetId="5">'Forma 9'!$E$70</definedName>
    <definedName name="VAS078_F_Issioskaiciaus13AtaskaitinisLaikotarpis">'Forma 9'!$E$70</definedName>
    <definedName name="VAS078_F_Issioskaiciaus14AtaskaitinisLaikotarpis" localSheetId="5">'Forma 9'!$E$81</definedName>
    <definedName name="VAS078_F_Issioskaiciaus14AtaskaitinisLaikotarpis">'Forma 9'!$E$81</definedName>
    <definedName name="VAS078_F_Issioskaiciaus15AtaskaitinisLaikotarpis" localSheetId="5">'Forma 9'!$E$84</definedName>
    <definedName name="VAS078_F_Issioskaiciaus15AtaskaitinisLaikotarpis">'Forma 9'!$E$84</definedName>
    <definedName name="VAS078_F_Issioskaiciaus16AtaskaitinisLaikotarpis" localSheetId="5">'Forma 9'!$E$94</definedName>
    <definedName name="VAS078_F_Issioskaiciaus16AtaskaitinisLaikotarpis">'Forma 9'!$E$94</definedName>
    <definedName name="VAS078_F_Issioskaiciaus17AtaskaitinisLaikotarpis" localSheetId="5">'Forma 9'!$E$191</definedName>
    <definedName name="VAS078_F_Issioskaiciaus17AtaskaitinisLaikotarpis">'Forma 9'!$E$191</definedName>
    <definedName name="VAS078_F_Istoskaiciausn1AtaskaitinisLaikotarpis" localSheetId="5">'Forma 9'!$E$46</definedName>
    <definedName name="VAS078_F_Istoskaiciausn1AtaskaitinisLaikotarpis">'Forma 9'!$E$46</definedName>
    <definedName name="VAS078_F_Istoskaiciausu1AtaskaitinisLaikotarpis" localSheetId="5">'Forma 9'!$E$39</definedName>
    <definedName name="VAS078_F_Istoskaiciausu1AtaskaitinisLaikotarpis">'Forma 9'!$E$39</definedName>
    <definedName name="VAS078_F_Istoskaiciausv1AtaskaitinisLaikotarpis" localSheetId="5">'Forma 9'!$E$37</definedName>
    <definedName name="VAS078_F_Istoskaiciausv1AtaskaitinisLaikotarpis">'Forma 9'!$E$37</definedName>
    <definedName name="VAS078_F_Isvalytunuotek1AtaskaitinisLaikotarpis" localSheetId="5">'Forma 9'!$E$130</definedName>
    <definedName name="VAS078_F_Isvalytunuotek1AtaskaitinisLaikotarpis">'Forma 9'!$E$130</definedName>
    <definedName name="VAS078_F_Isvalytupavirs1AtaskaitinisLaikotarpis" localSheetId="5">'Forma 9'!$E$132</definedName>
    <definedName name="VAS078_F_Isvalytupavirs1AtaskaitinisLaikotarpis">'Forma 9'!$E$132</definedName>
    <definedName name="VAS078_F_Ivadiniukartus1AtaskaitinisLaikotarpis" localSheetId="5">'Forma 9'!$E$69</definedName>
    <definedName name="VAS078_F_Ivadiniukartus1AtaskaitinisLaikotarpis">'Forma 9'!$E$69</definedName>
    <definedName name="VAS078_F_Kanalizacijoje1AtaskaitinisLaikotarpis" localSheetId="5">'Forma 9'!$E$87</definedName>
    <definedName name="VAS078_F_Kanalizacijoje1AtaskaitinisLaikotarpis">'Forma 9'!$E$87</definedName>
    <definedName name="VAS078_F_Kanalizacijosi1AtaskaitinisLaikotarpis" localSheetId="5">'Forma 9'!$E$82</definedName>
    <definedName name="VAS078_F_Kanalizacijosi1AtaskaitinisLaikotarpis">'Forma 9'!$E$82</definedName>
    <definedName name="VAS078_F_Kanalizacijoss1AtaskaitinisLaikotarpis" localSheetId="5">'Forma 9'!$E$76</definedName>
    <definedName name="VAS078_F_Kanalizacijoss1AtaskaitinisLaikotarpis">'Forma 9'!$E$76</definedName>
    <definedName name="VAS078_F_Kanalizavimopa1AtaskaitinisLaikotarpis" localSheetId="5">'Forma 9'!$E$83</definedName>
    <definedName name="VAS078_F_Kanalizavimopa1AtaskaitinisLaikotarpis">'Forma 9'!$E$83</definedName>
    <definedName name="VAS078_F_Kitaisbudaispa1AtaskaitinisLaikotarpis" localSheetId="5">'Forma 9'!$E$42</definedName>
    <definedName name="VAS078_F_Kitaisbudaispa1AtaskaitinisLaikotarpis">'Forma 9'!$E$42</definedName>
    <definedName name="VAS078_F_Kitosspecialio1AtaskaitinisLaikotarpis" localSheetId="5">'Forma 9'!$E$189</definedName>
    <definedName name="VAS078_F_Kitosspecialio1AtaskaitinisLaikotarpis">'Forma 9'!$E$189</definedName>
    <definedName name="VAS078_F_Kitudarbomasin1AtaskaitinisLaikotarpis" localSheetId="5">'Forma 9'!$E$110</definedName>
    <definedName name="VAS078_F_Kitudarbomasin1AtaskaitinisLaikotarpis">'Forma 9'!$E$110</definedName>
    <definedName name="VAS078_F_Kitupadaliniup1AtaskaitinisLaikotarpis" localSheetId="5">'Forma 9'!$E$195</definedName>
    <definedName name="VAS078_F_Kitupadaliniup1AtaskaitinisLaikotarpis">'Forma 9'!$E$195</definedName>
    <definedName name="VAS078_F_Kituvandentiek1AtaskaitinisLaikotarpis" localSheetId="5">'Forma 9'!$E$64</definedName>
    <definedName name="VAS078_F_Kituvandentiek1AtaskaitinisLaikotarpis">'Forma 9'!$E$64</definedName>
    <definedName name="VAS078_F_Kompostodregnu1AtaskaitinisLaikotarpis" localSheetId="5">'Forma 9'!$E$172</definedName>
    <definedName name="VAS078_F_Kompostodregnu1AtaskaitinisLaikotarpis">'Forma 9'!$E$172</definedName>
    <definedName name="VAS078_F_Kompostokiekis1AtaskaitinisLaikotarpis" localSheetId="5">'Forma 9'!$E$171</definedName>
    <definedName name="VAS078_F_Kompostokiekis1AtaskaitinisLaikotarpis">'Forma 9'!$E$171</definedName>
    <definedName name="VAS078_F_Magistraliniuv1AtaskaitinisLaikotarpis" localSheetId="5">'Forma 9'!$E$63</definedName>
    <definedName name="VAS078_F_Magistraliniuv1AtaskaitinisLaikotarpis">'Forma 9'!$E$63</definedName>
    <definedName name="VAS078_F_Mechaniniovaly1AtaskaitinisLaikotarpis" localSheetId="5">'Forma 9'!$E$102</definedName>
    <definedName name="VAS078_F_Mechaniniovaly1AtaskaitinisLaikotarpis">'Forma 9'!$E$102</definedName>
    <definedName name="VAS078_F_Membraniniaios1AtaskaitinisLaikotarpis" localSheetId="5">'Forma 9'!$E$55</definedName>
    <definedName name="VAS078_F_Membraniniaios1AtaskaitinisLaikotarpis">'Forma 9'!$E$55</definedName>
    <definedName name="VAS078_F_Membraniniaiul1AtaskaitinisLaikotarpis" localSheetId="5">'Forma 9'!$E$53</definedName>
    <definedName name="VAS078_F_Membraniniaiul1AtaskaitinisLaikotarpis">'Forma 9'!$E$53</definedName>
    <definedName name="VAS078_F_Metinisbiologi1AtaskaitinisLaikotarpis" localSheetId="5">'Forma 9'!$E$105</definedName>
    <definedName name="VAS078_F_Metinisbiologi1AtaskaitinisLaikotarpis">'Forma 9'!$E$105</definedName>
    <definedName name="VAS078_F_Metinisdenitri1AtaskaitinisLaikotarpis" localSheetId="5">'Forma 9'!$E$107</definedName>
    <definedName name="VAS078_F_Metinisdenitri1AtaskaitinisLaikotarpis">'Forma 9'!$E$107</definedName>
    <definedName name="VAS078_F_Metinisfiltrav1AtaskaitinisLaikotarpis" localSheetId="5">'Forma 9'!$E$101</definedName>
    <definedName name="VAS078_F_Metinisfiltrav1AtaskaitinisLaikotarpis">'Forma 9'!$E$101</definedName>
    <definedName name="VAS078_F_Metinismechani1AtaskaitinisLaikotarpis" localSheetId="5">'Forma 9'!$E$103</definedName>
    <definedName name="VAS078_F_Metinismechani1AtaskaitinisLaikotarpis">'Forma 9'!$E$103</definedName>
    <definedName name="VAS078_F_Metinisnuoteku1AtaskaitinisLaikotarpis" localSheetId="5">'Forma 9'!$E$174</definedName>
    <definedName name="VAS078_F_Metinisnuoteku1AtaskaitinisLaikotarpis">'Forma 9'!$E$174</definedName>
    <definedName name="VAS078_F_Metinisnuoteku2AtaskaitinisLaikotarpis" localSheetId="5">'Forma 9'!$E$182</definedName>
    <definedName name="VAS078_F_Metinisnuoteku2AtaskaitinisLaikotarpis">'Forma 9'!$E$182</definedName>
    <definedName name="VAS078_F_Metinisparuost1AtaskaitinisLaikotarpis" localSheetId="5">'Forma 9'!$E$38</definedName>
    <definedName name="VAS078_F_Metinisparuost1AtaskaitinisLaikotarpis">'Forma 9'!$E$38</definedName>
    <definedName name="VAS078_F_Naftosprodukta1AtaskaitinisLaikotarpis" localSheetId="5">'Forma 9'!$E$138</definedName>
    <definedName name="VAS078_F_Naftosprodukta1AtaskaitinisLaikotarpis">'Forma 9'!$E$138</definedName>
    <definedName name="VAS078_F_Naftosprodukta2AtaskaitinisLaikotarpis" localSheetId="5">'Forma 9'!$E$142</definedName>
    <definedName name="VAS078_F_Naftosprodukta2AtaskaitinisLaikotarpis">'Forma 9'!$E$142</definedName>
    <definedName name="VAS078_F_Nuotekudumbloa1AtaskaitinisLaikotarpis" localSheetId="5">'Forma 9'!$E$25</definedName>
    <definedName name="VAS078_F_Nuotekudumbloa1AtaskaitinisLaikotarpis">'Forma 9'!$E$25</definedName>
    <definedName name="VAS078_F_Nuotekudumblod1AtaskaitinisLaikotarpis" localSheetId="5">'Forma 9'!$E$29</definedName>
    <definedName name="VAS078_F_Nuotekudumblod1AtaskaitinisLaikotarpis">'Forma 9'!$E$29</definedName>
    <definedName name="VAS078_F_Nuotekudumblod3AtaskaitinisLaikotarpis" localSheetId="5">'Forma 9'!$E$169</definedName>
    <definedName name="VAS078_F_Nuotekudumblod3AtaskaitinisLaikotarpis">'Forma 9'!$E$169</definedName>
    <definedName name="VAS078_F_Nuotekudumblok1AtaskaitinisLaikotarpis" localSheetId="5">'Forma 9'!$E$30</definedName>
    <definedName name="VAS078_F_Nuotekudumblok1AtaskaitinisLaikotarpis">'Forma 9'!$E$30</definedName>
    <definedName name="VAS078_F_Nuotekudumblok2AtaskaitinisLaikotarpis" localSheetId="5">'Forma 9'!$E$151</definedName>
    <definedName name="VAS078_F_Nuotekudumblok2AtaskaitinisLaikotarpis">'Forma 9'!$E$151</definedName>
    <definedName name="VAS078_F_Nuotekudumblok3AtaskaitinisLaikotarpis" localSheetId="5">'Forma 9'!$E$153</definedName>
    <definedName name="VAS078_F_Nuotekudumblok3AtaskaitinisLaikotarpis">'Forma 9'!$E$153</definedName>
    <definedName name="VAS078_F_Nuotekudumblok4AtaskaitinisLaikotarpis" localSheetId="5">'Forma 9'!$E$158</definedName>
    <definedName name="VAS078_F_Nuotekudumblok4AtaskaitinisLaikotarpis">'Forma 9'!$E$158</definedName>
    <definedName name="VAS078_F_Nuotekudumblok5AtaskaitinisLaikotarpis" localSheetId="5">'Forma 9'!$E$163</definedName>
    <definedName name="VAS078_F_Nuotekudumblok5AtaskaitinisLaikotarpis">'Forma 9'!$E$163</definedName>
    <definedName name="VAS078_F_Nuotekudumblok6AtaskaitinisLaikotarpis" localSheetId="5">'Forma 9'!$E$166</definedName>
    <definedName name="VAS078_F_Nuotekudumblok6AtaskaitinisLaikotarpis">'Forma 9'!$E$166</definedName>
    <definedName name="VAS078_F_Nuotekudumblok7AtaskaitinisLaikotarpis" localSheetId="5">'Forma 9'!$E$168</definedName>
    <definedName name="VAS078_F_Nuotekudumblok7AtaskaitinisLaikotarpis">'Forma 9'!$E$168</definedName>
    <definedName name="VAS078_F_Nuotekudumblop1AtaskaitinisLaikotarpis" localSheetId="5">'Forma 9'!$E$28</definedName>
    <definedName name="VAS078_F_Nuotekudumblop1AtaskaitinisLaikotarpis">'Forma 9'!$E$28</definedName>
    <definedName name="VAS078_F_Nuotekudumblop2AtaskaitinisLaikotarpis" localSheetId="5">'Forma 9'!$E$159</definedName>
    <definedName name="VAS078_F_Nuotekudumblop2AtaskaitinisLaikotarpis">'Forma 9'!$E$159</definedName>
    <definedName name="VAS078_F_Nuotekudumblos1AtaskaitinisLaikotarpis" localSheetId="5">'Forma 9'!$E$27</definedName>
    <definedName name="VAS078_F_Nuotekudumblos1AtaskaitinisLaikotarpis">'Forma 9'!$E$27</definedName>
    <definedName name="VAS078_F_Nuotekudumblos2AtaskaitinisLaikotarpis" localSheetId="5">'Forma 9'!$E$164</definedName>
    <definedName name="VAS078_F_Nuotekudumblos2AtaskaitinisLaikotarpis">'Forma 9'!$E$164</definedName>
    <definedName name="VAS078_F_Nuotekudumblot10AtaskaitinisLaikotarpis" localSheetId="5">'Forma 9'!$E$154</definedName>
    <definedName name="VAS078_F_Nuotekudumblot10AtaskaitinisLaikotarpis">'Forma 9'!$E$154</definedName>
    <definedName name="VAS078_F_Nuotekudumblot11AtaskaitinisLaikotarpis" localSheetId="5">'Forma 9'!$E$175</definedName>
    <definedName name="VAS078_F_Nuotekudumblot11AtaskaitinisLaikotarpis">'Forma 9'!$E$175</definedName>
    <definedName name="VAS078_F_Nuotekudumblot12AtaskaitinisLaikotarpis" localSheetId="5">'Forma 9'!$E$183</definedName>
    <definedName name="VAS078_F_Nuotekudumblot12AtaskaitinisLaikotarpis">'Forma 9'!$E$183</definedName>
    <definedName name="VAS078_F_Nuotekudumblot7AtaskaitinisLaikotarpis" localSheetId="5">'Forma 9'!$E$26</definedName>
    <definedName name="VAS078_F_Nuotekudumblot7AtaskaitinisLaikotarpis">'Forma 9'!$E$26</definedName>
    <definedName name="VAS078_F_Nuotekudumblot8AtaskaitinisLaikotarpis" localSheetId="5">'Forma 9'!$E$149</definedName>
    <definedName name="VAS078_F_Nuotekudumblot8AtaskaitinisLaikotarpis">'Forma 9'!$E$149</definedName>
    <definedName name="VAS078_F_Nuotekudumblov1AtaskaitinisLaikotarpis" localSheetId="5">'Forma 9'!$E$152</definedName>
    <definedName name="VAS078_F_Nuotekudumblov1AtaskaitinisLaikotarpis">'Forma 9'!$E$152</definedName>
    <definedName name="VAS078_F_Nuotekudumblov2AtaskaitinisLaikotarpis" localSheetId="5">'Forma 9'!$E$167</definedName>
    <definedName name="VAS078_F_Nuotekudumblov2AtaskaitinisLaikotarpis">'Forma 9'!$E$167</definedName>
    <definedName name="VAS078_F_Nuotekulaborat1AtaskaitinisLaikotarpis" localSheetId="5">'Forma 9'!$E$192</definedName>
    <definedName name="VAS078_F_Nuotekulaborat1AtaskaitinisLaikotarpis">'Forma 9'!$E$192</definedName>
    <definedName name="VAS078_F_Nuotekuperpump1AtaskaitinisLaikotarpis" localSheetId="5">'Forma 9'!$E$77</definedName>
    <definedName name="VAS078_F_Nuotekuperpump1AtaskaitinisLaikotarpis">'Forma 9'!$E$77</definedName>
    <definedName name="VAS078_F_Nuotekusiurbli1AtaskaitinisLaikotarpis" localSheetId="5">'Forma 9'!$E$14</definedName>
    <definedName name="VAS078_F_Nuotekusiurbli1AtaskaitinisLaikotarpis">'Forma 9'!$E$14</definedName>
    <definedName name="VAS078_F_Nuotekutinklui1AtaskaitinisLaikotarpis" localSheetId="5">'Forma 9'!$E$80</definedName>
    <definedName name="VAS078_F_Nuotekutinklui1AtaskaitinisLaikotarpis">'Forma 9'!$E$80</definedName>
    <definedName name="VAS078_F_Nuotekuvalyklo1AtaskaitinisLaikotarpis" localSheetId="5">'Forma 9'!$E$108</definedName>
    <definedName name="VAS078_F_Nuotekuvalyklo1AtaskaitinisLaikotarpis">'Forma 9'!$E$108</definedName>
    <definedName name="VAS078_F_Nuotekuvalyklo2AtaskaitinisLaikotarpis" localSheetId="5">'Forma 9'!$E$109</definedName>
    <definedName name="VAS078_F_Nuotekuvalyklo2AtaskaitinisLaikotarpis">'Forma 9'!$E$109</definedName>
    <definedName name="VAS078_F_Nuotekuvalyklu1AtaskaitinisLaikotarpis" localSheetId="5">'Forma 9'!$E$16</definedName>
    <definedName name="VAS078_F_Nuotekuvalyklu1AtaskaitinisLaikotarpis">'Forma 9'!$E$16</definedName>
    <definedName name="VAS078_F_Pagalbiochemin1AtaskaitinisLaikotarpis" localSheetId="5">'Forma 9'!$E$112</definedName>
    <definedName name="VAS078_F_Pagalbiochemin1AtaskaitinisLaikotarpis">'Forma 9'!$E$112</definedName>
    <definedName name="VAS078_F_Pagalbiochemin2AtaskaitinisLaikotarpis" localSheetId="5">'Forma 9'!$E$118</definedName>
    <definedName name="VAS078_F_Pagalbiochemin2AtaskaitinisLaikotarpis">'Forma 9'!$E$118</definedName>
    <definedName name="VAS078_F_Pagalbiochemin3AtaskaitinisLaikotarpis" localSheetId="5">'Forma 9'!$E$129</definedName>
    <definedName name="VAS078_F_Pagalbiochemin3AtaskaitinisLaikotarpis">'Forma 9'!$E$129</definedName>
    <definedName name="VAS078_F_Pagalbiochemin4AtaskaitinisLaikotarpis" localSheetId="5">'Forma 9'!$E$136</definedName>
    <definedName name="VAS078_F_Pagalbiochemin4AtaskaitinisLaikotarpis">'Forma 9'!$E$136</definedName>
    <definedName name="VAS078_F_Pagalbiochemin5AtaskaitinisLaikotarpis" localSheetId="5">'Forma 9'!$E$140</definedName>
    <definedName name="VAS078_F_Pagalbiochemin5AtaskaitinisLaikotarpis">'Forma 9'!$E$140</definedName>
    <definedName name="VAS078_F_Pagalbiochemin6AtaskaitinisLaikotarpis" localSheetId="5">'Forma 9'!$E$144</definedName>
    <definedName name="VAS078_F_Pagalbiochemin6AtaskaitinisLaikotarpis">'Forma 9'!$E$144</definedName>
    <definedName name="VAS078_F_Pagamintubrike1AtaskaitinisLaikotarpis" localSheetId="5">'Forma 9'!$E$180</definedName>
    <definedName name="VAS078_F_Pagamintubrike1AtaskaitinisLaikotarpis">'Forma 9'!$E$180</definedName>
    <definedName name="VAS078_F_Pagamintugranu1AtaskaitinisLaikotarpis" localSheetId="5">'Forma 9'!$E$181</definedName>
    <definedName name="VAS078_F_Pagamintugranu1AtaskaitinisLaikotarpis">'Forma 9'!$E$181</definedName>
    <definedName name="VAS078_F_Paruostonuotek1AtaskaitinisLaikotarpis" localSheetId="5">'Forma 9'!$E$177</definedName>
    <definedName name="VAS078_F_Paruostonuotek1AtaskaitinisLaikotarpis">'Forma 9'!$E$177</definedName>
    <definedName name="VAS078_F_Paruostonuotek2AtaskaitinisLaikotarpis" localSheetId="5">'Forma 9'!$E$178</definedName>
    <definedName name="VAS078_F_Paruostonuotek2AtaskaitinisLaikotarpis">'Forma 9'!$E$178</definedName>
    <definedName name="VAS078_F_Patiektasvande1AtaskaitinisLaikotarpis" localSheetId="5">'Forma 9'!$E$43</definedName>
    <definedName name="VAS078_F_Patiektasvande1AtaskaitinisLaikotarpis">'Forma 9'!$E$43</definedName>
    <definedName name="VAS078_F_Pavirsiniunuot10AtaskaitinisLaikotarpis" localSheetId="5">'Forma 9'!$E$90</definedName>
    <definedName name="VAS078_F_Pavirsiniunuot10AtaskaitinisLaikotarpis">'Forma 9'!$E$90</definedName>
    <definedName name="VAS078_F_Pavirsiniunuot11AtaskaitinisLaikotarpis" localSheetId="5">'Forma 9'!$E$91</definedName>
    <definedName name="VAS078_F_Pavirsiniunuot11AtaskaitinisLaikotarpis">'Forma 9'!$E$91</definedName>
    <definedName name="VAS078_F_Pavirsiniunuot12AtaskaitinisLaikotarpis" localSheetId="5">'Forma 9'!$E$93</definedName>
    <definedName name="VAS078_F_Pavirsiniunuot12AtaskaitinisLaikotarpis">'Forma 9'!$E$93</definedName>
    <definedName name="VAS078_F_Pavirsiniunuot13AtaskaitinisLaikotarpis" localSheetId="5">'Forma 9'!$E$95</definedName>
    <definedName name="VAS078_F_Pavirsiniunuot13AtaskaitinisLaikotarpis">'Forma 9'!$E$95</definedName>
    <definedName name="VAS078_F_Pavirsiniunuot14AtaskaitinisLaikotarpis" localSheetId="5">'Forma 9'!$E$96</definedName>
    <definedName name="VAS078_F_Pavirsiniunuot14AtaskaitinisLaikotarpis">'Forma 9'!$E$96</definedName>
    <definedName name="VAS078_F_Pavirsiniunuot15AtaskaitinisLaikotarpis" localSheetId="5">'Forma 9'!$E$97</definedName>
    <definedName name="VAS078_F_Pavirsiniunuot15AtaskaitinisLaikotarpis">'Forma 9'!$E$97</definedName>
    <definedName name="VAS078_F_Pavirsiniunuot16AtaskaitinisLaikotarpis" localSheetId="5">'Forma 9'!$E$133</definedName>
    <definedName name="VAS078_F_Pavirsiniunuot16AtaskaitinisLaikotarpis">'Forma 9'!$E$133</definedName>
    <definedName name="VAS078_F_Pavirsiniunuot7AtaskaitinisLaikotarpis" localSheetId="5">'Forma 9'!$E$15</definedName>
    <definedName name="VAS078_F_Pavirsiniunuot7AtaskaitinisLaikotarpis">'Forma 9'!$E$15</definedName>
    <definedName name="VAS078_F_Pavirsiniunuot8AtaskaitinisLaikotarpis" localSheetId="5">'Forma 9'!$E$21</definedName>
    <definedName name="VAS078_F_Pavirsiniunuot8AtaskaitinisLaikotarpis">'Forma 9'!$E$21</definedName>
    <definedName name="VAS078_F_Pavirsiniunuot9AtaskaitinisLaikotarpis" localSheetId="5">'Forma 9'!$E$89</definedName>
    <definedName name="VAS078_F_Pavirsiniunuot9AtaskaitinisLaikotarpis">'Forma 9'!$E$89</definedName>
    <definedName name="VAS078_F_Perpumpavimost1AtaskaitinisLaikotarpis" localSheetId="5">'Forma 9'!$E$78</definedName>
    <definedName name="VAS078_F_Perpumpavimost1AtaskaitinisLaikotarpis">'Forma 9'!$E$78</definedName>
    <definedName name="VAS078_F_Pozeminiovande1AtaskaitinisLaikotarpis" localSheetId="5">'Forma 9'!$E$62</definedName>
    <definedName name="VAS078_F_Pozeminiovande1AtaskaitinisLaikotarpis">'Forma 9'!$E$62</definedName>
    <definedName name="VAS078_F_Rezervuaruskai1AtaskaitinisLaikotarpis" localSheetId="5">'Forma 9'!$E$51</definedName>
    <definedName name="VAS078_F_Rezervuaruskai1AtaskaitinisLaikotarpis">'Forma 9'!$E$51</definedName>
    <definedName name="VAS078_F_Riebalair1AtaskaitinisLaikotarpis" localSheetId="5">'Forma 9'!$E$114</definedName>
    <definedName name="VAS078_F_Riebalair1AtaskaitinisLaikotarpis">'Forma 9'!$E$114</definedName>
    <definedName name="VAS078_F_Riebalair2AtaskaitinisLaikotarpis" localSheetId="5">'Forma 9'!$E$120</definedName>
    <definedName name="VAS078_F_Riebalair2AtaskaitinisLaikotarpis">'Forma 9'!$E$120</definedName>
    <definedName name="VAS078_F_Sausumedziaguk1AtaskaitinisLaikotarpis" localSheetId="5">'Forma 9'!$E$173</definedName>
    <definedName name="VAS078_F_Sausumedziaguk1AtaskaitinisLaikotarpis">'Forma 9'!$E$173</definedName>
    <definedName name="VAS078_F_Sausumedziaguk2AtaskaitinisLaikotarpis" localSheetId="5">'Forma 9'!$E$179</definedName>
    <definedName name="VAS078_F_Sausumedziaguk2AtaskaitinisLaikotarpis">'Forma 9'!$E$179</definedName>
    <definedName name="VAS078_F_Skaitikliubutu1AtaskaitinisLaikotarpis" localSheetId="5">'Forma 9'!$E$73</definedName>
    <definedName name="VAS078_F_Skaitikliubutu1AtaskaitinisLaikotarpis">'Forma 9'!$E$73</definedName>
    <definedName name="VAS078_F_Suspenduotosme1AtaskaitinisLaikotarpis" localSheetId="5">'Forma 9'!$E$113</definedName>
    <definedName name="VAS078_F_Suspenduotosme1AtaskaitinisLaikotarpis">'Forma 9'!$E$113</definedName>
    <definedName name="VAS078_F_Suspenduotosme2AtaskaitinisLaikotarpis" localSheetId="5">'Forma 9'!$E$119</definedName>
    <definedName name="VAS078_F_Suspenduotosme2AtaskaitinisLaikotarpis">'Forma 9'!$E$119</definedName>
    <definedName name="VAS078_F_Suspenduotosme3AtaskaitinisLaikotarpis" localSheetId="5">'Forma 9'!$E$137</definedName>
    <definedName name="VAS078_F_Suspenduotosme3AtaskaitinisLaikotarpis">'Forma 9'!$E$137</definedName>
    <definedName name="VAS078_F_Suspenduotosme4AtaskaitinisLaikotarpis" localSheetId="5">'Forma 9'!$E$141</definedName>
    <definedName name="VAS078_F_Suspenduotosme4AtaskaitinisLaikotarpis">'Forma 9'!$E$141</definedName>
    <definedName name="VAS078_F_Transportoprie10AtaskaitinisLaikotarpis" localSheetId="5">'Forma 9'!$E$185</definedName>
    <definedName name="VAS078_F_Transportoprie10AtaskaitinisLaikotarpis">'Forma 9'!$E$185</definedName>
    <definedName name="VAS078_F_Transportoprie11AtaskaitinisLaikotarpis" localSheetId="5">'Forma 9'!$E$188</definedName>
    <definedName name="VAS078_F_Transportoprie11AtaskaitinisLaikotarpis">'Forma 9'!$E$188</definedName>
    <definedName name="VAS078_F_Transportoprie12AtaskaitinisLaikotarpis" localSheetId="5">'Forma 9'!$E$190</definedName>
    <definedName name="VAS078_F_Transportoprie12AtaskaitinisLaikotarpis">'Forma 9'!$E$190</definedName>
    <definedName name="VAS078_F_Uzdaroseslegin1AtaskaitinisLaikotarpis" localSheetId="5">'Forma 9'!$E$41</definedName>
    <definedName name="VAS078_F_Uzdaroseslegin1AtaskaitinisLaikotarpis">'Forma 9'!$E$41</definedName>
    <definedName name="VAS078_F_Valyklosesusid1AtaskaitinisLaikotarpis" localSheetId="5">'Forma 9'!$E$146</definedName>
    <definedName name="VAS078_F_Valyklosesusid1AtaskaitinisLaikotarpis">'Forma 9'!$E$146</definedName>
    <definedName name="VAS078_F_Valyklosesusid2AtaskaitinisLaikotarpis" localSheetId="5">'Forma 9'!$E$147</definedName>
    <definedName name="VAS078_F_Valyklosesusid2AtaskaitinisLaikotarpis">'Forma 9'!$E$147</definedName>
    <definedName name="VAS078_F_Valyklosesusid3AtaskaitinisLaikotarpis" localSheetId="5">'Forma 9'!$E$148</definedName>
    <definedName name="VAS078_F_Valyklosesusid3AtaskaitinisLaikotarpis">'Forma 9'!$E$148</definedName>
    <definedName name="VAS078_F_Vandensaeravim1AtaskaitinisLaikotarpis" localSheetId="5">'Forma 9'!$E$36</definedName>
    <definedName name="VAS078_F_Vandensaeravim1AtaskaitinisLaikotarpis">'Forma 9'!$E$36</definedName>
    <definedName name="VAS078_F_Vandensemimoko1AtaskaitinisLaikotarpis" localSheetId="5">'Forma 9'!$E$67</definedName>
    <definedName name="VAS078_F_Vandensemimoko1AtaskaitinisLaikotarpis">'Forma 9'!$E$67</definedName>
    <definedName name="VAS078_F_Vandensisgavimo1AtaskaitinisLaikotarpis" localSheetId="5">'Forma 9'!$E$11</definedName>
    <definedName name="VAS078_F_Vandensisgavimo1AtaskaitinisLaikotarpis">'Forma 9'!$E$11</definedName>
    <definedName name="VAS078_F_Vandenspakelim1AtaskaitinisLaikotarpis" localSheetId="5">'Forma 9'!$E$13</definedName>
    <definedName name="VAS078_F_Vandenspakelim1AtaskaitinisLaikotarpis">'Forma 9'!$E$13</definedName>
    <definedName name="VAS078_F_Vandenspakelim2AtaskaitinisLaikotarpis" localSheetId="5">'Forma 9'!$E$59</definedName>
    <definedName name="VAS078_F_Vandenspakelim2AtaskaitinisLaikotarpis">'Forma 9'!$E$59</definedName>
    <definedName name="VAS078_F_Vandenspakelim3AtaskaitinisLaikotarpis" localSheetId="5">'Forma 9'!$E$60</definedName>
    <definedName name="VAS078_F_Vandenspakelim3AtaskaitinisLaikotarpis">'Forma 9'!$E$60</definedName>
    <definedName name="VAS078_F_Vandensruosime1AtaskaitinisLaikotarpis" localSheetId="5">'Forma 9'!$E$54</definedName>
    <definedName name="VAS078_F_Vandensruosime1AtaskaitinisLaikotarpis">'Forma 9'!$E$54</definedName>
    <definedName name="VAS078_F_Vandensruosimo1AtaskaitinisLaikotarpis" localSheetId="5">'Forma 9'!$E$12</definedName>
    <definedName name="VAS078_F_Vandensruosimo1AtaskaitinisLaikotarpis">'Forma 9'!$E$12</definedName>
    <definedName name="VAS078_F_Vandentiekyjel1AtaskaitinisLaikotarpis" localSheetId="5">'Forma 9'!$E$74</definedName>
    <definedName name="VAS078_F_Vandentiekyjel1AtaskaitinisLaikotarpis">'Forma 9'!$E$74</definedName>
    <definedName name="VAS078_F_Vandentiekiopr1AtaskaitinisLaikotarpis" localSheetId="5">'Forma 9'!$E$65</definedName>
    <definedName name="VAS078_F_Vandentiekiopr1AtaskaitinisLaikotarpis">'Forma 9'!$E$65</definedName>
    <definedName name="VAS078_F_Vandentiekiusk1AtaskaitinisLaikotarpis" localSheetId="5">'Forma 9'!$E$58</definedName>
    <definedName name="VAS078_F_Vandentiekiusk1AtaskaitinisLaikotarpis">'Forma 9'!$E$58</definedName>
    <definedName name="VAS078_F_Vandenvieciusk1AtaskaitinisLaikotarpis" localSheetId="5">'Forma 9'!$E$32</definedName>
    <definedName name="VAS078_F_Vandenvieciusk1AtaskaitinisLaikotarpis">'Forma 9'!$E$32</definedName>
    <definedName name="VAS078_F_Vidutinisnuote1AtaskaitinisLaikotarpis" localSheetId="5">'Forma 9'!$E$157</definedName>
    <definedName name="VAS078_F_Vidutinisnuote1AtaskaitinisLaikotarpis">'Forma 9'!$E$157</definedName>
    <definedName name="VAS078_F_Vidutinisnuote2AtaskaitinisLaikotarpis" localSheetId="5">'Forma 9'!$E$162</definedName>
    <definedName name="VAS078_F_Vidutinisnuote2AtaskaitinisLaikotarpis">'Forma 9'!$E$162</definedName>
    <definedName name="VAS078_F_Vidutinispajeg1AtaskaitinisLaikotarpis" localSheetId="5">'Forma 9'!$E$17</definedName>
    <definedName name="VAS078_F_Vidutinispajeg1AtaskaitinisLaikotarpis">'Forma 9'!$E$17</definedName>
    <definedName name="VAS078_F_Vidutinispajeg2AtaskaitinisLaikotarpis" localSheetId="5">'Forma 9'!$E$18</definedName>
    <definedName name="VAS078_F_Vidutinispajeg2AtaskaitinisLaikotarpis">'Forma 9'!$E$18</definedName>
    <definedName name="VAS078_F_Vidutinispajeg3AtaskaitinisLaikotarpis" localSheetId="5">'Forma 9'!$E$19</definedName>
    <definedName name="VAS078_F_Vidutinispajeg3AtaskaitinisLaikotarpis">'Forma 9'!$E$19</definedName>
    <definedName name="VAS078_F_Vidutinispajeg4AtaskaitinisLaikotarpis" localSheetId="5">'Forma 9'!$E$20</definedName>
    <definedName name="VAS078_F_Vidutinispajeg4AtaskaitinisLaikotarpis">'Forma 9'!$E$20</definedName>
    <definedName name="VAS078_F_Vidutinispajeg5AtaskaitinisLaikotarpis" localSheetId="5">'Forma 9'!$E$22</definedName>
    <definedName name="VAS078_F_Vidutinispajeg5AtaskaitinisLaikotarpis">'Forma 9'!$E$22</definedName>
    <definedName name="VAS078_F_Vidutinispajeg6AtaskaitinisLaikotarpis" localSheetId="5">'Forma 9'!$E$23</definedName>
    <definedName name="VAS078_F_Vidutinispajeg6AtaskaitinisLaikotarpis">'Forma 9'!$E$23</definedName>
    <definedName name="VAS078_F_Vidutinispajeg7AtaskaitinisLaikotarpis" localSheetId="5">'Forma 9'!$E$24</definedName>
    <definedName name="VAS078_F_Vidutinispajeg7AtaskaitinisLaikotarpis">'Forma 9'!$E$24</definedName>
    <definedName name="VAS078_F_Vidutinissvert1AtaskaitinisLaikotarpis" localSheetId="5">'Forma 9'!$E$34</definedName>
    <definedName name="VAS078_F_Vidutinissvert1AtaskaitinisLaikotarpis">'Forma 9'!$E$34</definedName>
    <definedName name="VAS078_F_Vidutinissvert2AtaskaitinisLaikotarpis" localSheetId="5">'Forma 9'!$E$56</definedName>
    <definedName name="VAS078_F_Vidutinissvert2AtaskaitinisLaikotarpis">'Forma 9'!$E$56</definedName>
    <definedName name="VAS078_F_Vidutinissvert3AtaskaitinisLaikotarpis" localSheetId="5">'Forma 9'!$E$61</definedName>
    <definedName name="VAS078_F_Vidutinissvert3AtaskaitinisLaikotarpis">'Forma 9'!$E$61</definedName>
    <definedName name="VAS078_F_Vidutinissvert4AtaskaitinisLaikotarpis" localSheetId="5">'Forma 9'!$E$79</definedName>
    <definedName name="VAS078_F_Vidutinissvert4AtaskaitinisLaikotarpis">'Forma 9'!$E$79</definedName>
    <definedName name="VAS078_F_Vidutinissvert5AtaskaitinisLaikotarpis" localSheetId="5">'Forma 9'!$E$92</definedName>
    <definedName name="VAS078_F_Vidutinissvert5AtaskaitinisLaikotarpis">'Forma 9'!$E$92</definedName>
    <definedName name="VAS079_D_Apskaitosveikl7" localSheetId="3">'Forma 10'!$C$23</definedName>
    <definedName name="VAS079_D_Apskaitosveikl7">'Forma 10'!$C$23</definedName>
    <definedName name="VAS079_D_Apskaitosveikl8" localSheetId="3">'Forma 10'!$C$34</definedName>
    <definedName name="VAS079_D_Apskaitosveikl8">'Forma 10'!$C$34</definedName>
    <definedName name="VAS079_D_Apskaitosveikl9" localSheetId="3">'Forma 10'!$C$35</definedName>
    <definedName name="VAS079_D_Apskaitosveikl9">'Forma 10'!$C$35</definedName>
    <definedName name="VAS079_D_AtaskaitinisLaikotarpis" localSheetId="3">'Forma 10'!$E$9</definedName>
    <definedName name="VAS079_D_AtaskaitinisLaikotarpis">'Forma 10'!$E$9</definedName>
    <definedName name="VAS079_D_Bendraipriskir1" localSheetId="3">'Forma 10'!$C$38</definedName>
    <definedName name="VAS079_D_Bendraipriskir1">'Forma 10'!$C$38</definedName>
    <definedName name="VAS079_D_Darbuotojuskai1" localSheetId="3">'Forma 10'!$C$11</definedName>
    <definedName name="VAS079_D_Darbuotojuskai1">'Forma 10'!$C$11</definedName>
    <definedName name="VAS079_D_Darbuotojuskai2" localSheetId="3">'Forma 10'!$C$12</definedName>
    <definedName name="VAS079_D_Darbuotojuskai2">'Forma 10'!$C$12</definedName>
    <definedName name="VAS079_D_Darbuotojuskai3" localSheetId="3">'Forma 10'!$C$26</definedName>
    <definedName name="VAS079_D_Darbuotojuskai3">'Forma 10'!$C$26</definedName>
    <definedName name="VAS079_D_Geriamojovande17" localSheetId="3">'Forma 10'!$C$14</definedName>
    <definedName name="VAS079_D_Geriamojovande17">'Forma 10'!$C$14</definedName>
    <definedName name="VAS079_D_Gvtveiklaities1" localSheetId="3">'Forma 10'!$C$28</definedName>
    <definedName name="VAS079_D_Gvtveiklaities1">'Forma 10'!$C$28</definedName>
    <definedName name="VAS079_D_Gvtveiklaities2" localSheetId="3">'Forma 10'!$C$29</definedName>
    <definedName name="VAS079_D_Gvtveiklaities2">'Forma 10'!$C$29</definedName>
    <definedName name="VAS079_D_Issioskaiciaus18" localSheetId="3">'Forma 10'!$C$15</definedName>
    <definedName name="VAS079_D_Issioskaiciaus18">'Forma 10'!$C$15</definedName>
    <definedName name="VAS079_D_Issioskaiciaus19" localSheetId="3">'Forma 10'!$C$19</definedName>
    <definedName name="VAS079_D_Issioskaiciaus19">'Forma 10'!$C$19</definedName>
    <definedName name="VAS079_D_Netiesiogiaipr1" localSheetId="3">'Forma 10'!$C$24</definedName>
    <definedName name="VAS079_D_Netiesiogiaipr1">'Forma 10'!$C$24</definedName>
    <definedName name="VAS079_D_Netiesiogiaipr2" localSheetId="3">'Forma 10'!$C$36</definedName>
    <definedName name="VAS079_D_Netiesiogiaipr2">'Forma 10'!$C$36</definedName>
    <definedName name="VAS079_D_Netiesiogiaipr3" localSheetId="3">'Forma 10'!$C$37</definedName>
    <definedName name="VAS079_D_Netiesiogiaipr3">'Forma 10'!$C$37</definedName>
    <definedName name="VAS079_D_Ntveiklaitiesi1" localSheetId="3">'Forma 10'!$C$30</definedName>
    <definedName name="VAS079_D_Ntveiklaitiesi1">'Forma 10'!$C$30</definedName>
    <definedName name="VAS079_D_Ntveiklaitiesi2" localSheetId="3">'Forma 10'!$C$31</definedName>
    <definedName name="VAS079_D_Ntveiklaitiesi2">'Forma 10'!$C$31</definedName>
    <definedName name="VAS079_D_Nuotekudumblot13" localSheetId="3">'Forma 10'!$C$21</definedName>
    <definedName name="VAS079_D_Nuotekudumblot13">'Forma 10'!$C$21</definedName>
    <definedName name="VAS079_D_Nuotekutvarkym10" localSheetId="3">'Forma 10'!$C$18</definedName>
    <definedName name="VAS079_D_Nuotekutvarkym10">'Forma 10'!$C$18</definedName>
    <definedName name="VAS079_D_Nuotekuvalyme1" localSheetId="3">'Forma 10'!$C$20</definedName>
    <definedName name="VAS079_D_Nuotekuvalyme1">'Forma 10'!$C$20</definedName>
    <definedName name="VAS079_D_Pavirsiniunuot17" localSheetId="3">'Forma 10'!$C$22</definedName>
    <definedName name="VAS079_D_Pavirsiniunuot17">'Forma 10'!$C$22</definedName>
    <definedName name="VAS079_D_Pavirsiniunuot18" localSheetId="3">'Forma 10'!$C$32</definedName>
    <definedName name="VAS079_D_Pavirsiniunuot18">'Forma 10'!$C$32</definedName>
    <definedName name="VAS079_D_Pavirsiniunuot19" localSheetId="3">'Forma 10'!$C$33</definedName>
    <definedName name="VAS079_D_Pavirsiniunuot19">'Forma 10'!$C$33</definedName>
    <definedName name="VAS079_D_Reguliuojamaiv1" localSheetId="3">'Forma 10'!$C$25</definedName>
    <definedName name="VAS079_D_Reguliuojamaiv1">'Forma 10'!$C$25</definedName>
    <definedName name="VAS079_D_Reguliuojamaiv2" localSheetId="3">'Forma 10'!$C$39</definedName>
    <definedName name="VAS079_D_Reguliuojamaiv2">'Forma 10'!$C$39</definedName>
    <definedName name="VAS079_D_Santykiniairod1" localSheetId="3">'Forma 10'!$C$27</definedName>
    <definedName name="VAS079_D_Santykiniairod1">'Forma 10'!$C$27</definedName>
    <definedName name="VAS079_D_Tiesiogiaiirne1" localSheetId="3">'Forma 10'!$C$41</definedName>
    <definedName name="VAS079_D_Tiesiogiaiirne1">'Forma 10'!$C$41</definedName>
    <definedName name="VAS079_D_Tiesiogiaipris1" localSheetId="3">'Forma 10'!$C$13</definedName>
    <definedName name="VAS079_D_Tiesiogiaipris1">'Forma 10'!$C$13</definedName>
    <definedName name="VAS079_D_Vandenspristat1" localSheetId="3">'Forma 10'!$C$17</definedName>
    <definedName name="VAS079_D_Vandenspristat1">'Forma 10'!$C$17</definedName>
    <definedName name="VAS079_D_Vandensruosime2" localSheetId="3">'Forma 10'!$C$16</definedName>
    <definedName name="VAS079_D_Vandensruosime2">'Forma 10'!$C$16</definedName>
    <definedName name="VAS079_D_Vidutinisdarbo1" localSheetId="3">'Forma 10'!$C$40</definedName>
    <definedName name="VAS079_D_Vidutinisdarbo1">'Forma 10'!$C$40</definedName>
    <definedName name="VAS079_D_Vidutinissalyg1" localSheetId="3">'Forma 10'!$E$10</definedName>
    <definedName name="VAS079_D_Vidutinissalyg1">'Forma 10'!$E$10</definedName>
    <definedName name="VAS079_D_Vidutinissaras1" localSheetId="3">'Forma 10'!$F$10</definedName>
    <definedName name="VAS079_D_Vidutinissaras1">'Forma 10'!$F$10</definedName>
    <definedName name="VAS079_F_Apskaitosveikl7Vidutinissalyg1" localSheetId="3">'Forma 10'!$E$23</definedName>
    <definedName name="VAS079_F_Apskaitosveikl7Vidutinissalyg1">'Forma 10'!$E$23</definedName>
    <definedName name="VAS079_F_Apskaitosveikl7Vidutinissaras1" localSheetId="3">'Forma 10'!$F$23</definedName>
    <definedName name="VAS079_F_Apskaitosveikl7Vidutinissaras1">'Forma 10'!$F$23</definedName>
    <definedName name="VAS079_F_Apskaitosveikl8Vidutinissalyg1" localSheetId="3">'Forma 10'!$E$34</definedName>
    <definedName name="VAS079_F_Apskaitosveikl8Vidutinissalyg1">'Forma 10'!$E$34</definedName>
    <definedName name="VAS079_F_Apskaitosveikl9Vidutinissalyg1" localSheetId="3">'Forma 10'!$E$35</definedName>
    <definedName name="VAS079_F_Apskaitosveikl9Vidutinissalyg1">'Forma 10'!$E$35</definedName>
    <definedName name="VAS079_F_Bendraipriskir1Vidutinissalyg1" localSheetId="3">'Forma 10'!$E$38</definedName>
    <definedName name="VAS079_F_Bendraipriskir1Vidutinissalyg1">'Forma 10'!$E$38</definedName>
    <definedName name="VAS079_F_Darbuotojuskai1Vidutinissalyg1" localSheetId="3">'Forma 10'!$E$11</definedName>
    <definedName name="VAS079_F_Darbuotojuskai1Vidutinissalyg1">'Forma 10'!$E$11</definedName>
    <definedName name="VAS079_F_Darbuotojuskai1Vidutinissaras1" localSheetId="3">'Forma 10'!$F$11</definedName>
    <definedName name="VAS079_F_Darbuotojuskai1Vidutinissaras1">'Forma 10'!$F$11</definedName>
    <definedName name="VAS079_F_Darbuotojuskai2Vidutinissalyg1" localSheetId="3">'Forma 10'!$E$12</definedName>
    <definedName name="VAS079_F_Darbuotojuskai2Vidutinissalyg1">'Forma 10'!$E$12</definedName>
    <definedName name="VAS079_F_Darbuotojuskai2Vidutinissaras1" localSheetId="3">'Forma 10'!$F$12</definedName>
    <definedName name="VAS079_F_Darbuotojuskai2Vidutinissaras1">'Forma 10'!$F$12</definedName>
    <definedName name="VAS079_F_Darbuotojuskai3Vidutinissalyg1" localSheetId="3">'Forma 10'!$E$26</definedName>
    <definedName name="VAS079_F_Darbuotojuskai3Vidutinissalyg1">'Forma 10'!$E$26</definedName>
    <definedName name="VAS079_F_Darbuotojuskai3Vidutinissaras1" localSheetId="3">'Forma 10'!$F$26</definedName>
    <definedName name="VAS079_F_Darbuotojuskai3Vidutinissaras1">'Forma 10'!$F$26</definedName>
    <definedName name="VAS079_F_Geriamojovande17Vidutinissalyg1" localSheetId="3">'Forma 10'!$E$14</definedName>
    <definedName name="VAS079_F_Geriamojovande17Vidutinissalyg1">'Forma 10'!$E$14</definedName>
    <definedName name="VAS079_F_Geriamojovande17Vidutinissaras1" localSheetId="3">'Forma 10'!$F$14</definedName>
    <definedName name="VAS079_F_Geriamojovande17Vidutinissaras1">'Forma 10'!$F$14</definedName>
    <definedName name="VAS079_F_Gvtveiklaities1Vidutinissalyg1" localSheetId="3">'Forma 10'!$E$28</definedName>
    <definedName name="VAS079_F_Gvtveiklaities1Vidutinissalyg1">'Forma 10'!$E$28</definedName>
    <definedName name="VAS079_F_Gvtveiklaities2Vidutinissalyg1" localSheetId="3">'Forma 10'!$E$29</definedName>
    <definedName name="VAS079_F_Gvtveiklaities2Vidutinissalyg1">'Forma 10'!$E$29</definedName>
    <definedName name="VAS079_F_Issioskaiciaus18Vidutinissalyg1" localSheetId="3">'Forma 10'!$E$15</definedName>
    <definedName name="VAS079_F_Issioskaiciaus18Vidutinissalyg1">'Forma 10'!$E$15</definedName>
    <definedName name="VAS079_F_Issioskaiciaus18Vidutinissaras1" localSheetId="3">'Forma 10'!$F$15</definedName>
    <definedName name="VAS079_F_Issioskaiciaus18Vidutinissaras1">'Forma 10'!$F$15</definedName>
    <definedName name="VAS079_F_Issioskaiciaus19Vidutinissalyg1" localSheetId="3">'Forma 10'!$E$19</definedName>
    <definedName name="VAS079_F_Issioskaiciaus19Vidutinissalyg1">'Forma 10'!$E$19</definedName>
    <definedName name="VAS079_F_Issioskaiciaus19Vidutinissaras1" localSheetId="3">'Forma 10'!$F$19</definedName>
    <definedName name="VAS079_F_Issioskaiciaus19Vidutinissaras1">'Forma 10'!$F$19</definedName>
    <definedName name="VAS079_F_Netiesiogiaipr1Vidutinissalyg1" localSheetId="3">'Forma 10'!$E$24</definedName>
    <definedName name="VAS079_F_Netiesiogiaipr1Vidutinissalyg1">'Forma 10'!$E$24</definedName>
    <definedName name="VAS079_F_Netiesiogiaipr1Vidutinissaras1" localSheetId="3">'Forma 10'!$F$24</definedName>
    <definedName name="VAS079_F_Netiesiogiaipr1Vidutinissaras1">'Forma 10'!$F$24</definedName>
    <definedName name="VAS079_F_Netiesiogiaipr2Vidutinissalyg1" localSheetId="3">'Forma 10'!$E$36</definedName>
    <definedName name="VAS079_F_Netiesiogiaipr2Vidutinissalyg1">'Forma 10'!$E$36</definedName>
    <definedName name="VAS079_F_Netiesiogiaipr3Vidutinissalyg1" localSheetId="3">'Forma 10'!$E$37</definedName>
    <definedName name="VAS079_F_Netiesiogiaipr3Vidutinissalyg1">'Forma 10'!$E$37</definedName>
    <definedName name="VAS079_F_Ntveiklaitiesi1Vidutinissalyg1" localSheetId="3">'Forma 10'!$E$30</definedName>
    <definedName name="VAS079_F_Ntveiklaitiesi1Vidutinissalyg1">'Forma 10'!$E$30</definedName>
    <definedName name="VAS079_F_Ntveiklaitiesi2Vidutinissalyg1" localSheetId="3">'Forma 10'!$E$31</definedName>
    <definedName name="VAS079_F_Ntveiklaitiesi2Vidutinissalyg1">'Forma 10'!$E$31</definedName>
    <definedName name="VAS079_F_Nuotekudumblot13Vidutinissalyg1" localSheetId="3">'Forma 10'!$E$21</definedName>
    <definedName name="VAS079_F_Nuotekudumblot13Vidutinissalyg1">'Forma 10'!$E$21</definedName>
    <definedName name="VAS079_F_Nuotekudumblot13Vidutinissaras1" localSheetId="3">'Forma 10'!$F$21</definedName>
    <definedName name="VAS079_F_Nuotekudumblot13Vidutinissaras1">'Forma 10'!$F$21</definedName>
    <definedName name="VAS079_F_Nuotekutvarkym10Vidutinissalyg1" localSheetId="3">'Forma 10'!$E$18</definedName>
    <definedName name="VAS079_F_Nuotekutvarkym10Vidutinissalyg1">'Forma 10'!$E$18</definedName>
    <definedName name="VAS079_F_Nuotekutvarkym10Vidutinissaras1" localSheetId="3">'Forma 10'!$F$18</definedName>
    <definedName name="VAS079_F_Nuotekutvarkym10Vidutinissaras1">'Forma 10'!$F$18</definedName>
    <definedName name="VAS079_F_Nuotekuvalyme1Vidutinissalyg1" localSheetId="3">'Forma 10'!$E$20</definedName>
    <definedName name="VAS079_F_Nuotekuvalyme1Vidutinissalyg1">'Forma 10'!$E$20</definedName>
    <definedName name="VAS079_F_Nuotekuvalyme1Vidutinissaras1" localSheetId="3">'Forma 10'!$F$20</definedName>
    <definedName name="VAS079_F_Nuotekuvalyme1Vidutinissaras1">'Forma 10'!$F$20</definedName>
    <definedName name="VAS079_F_Pavirsiniunuot17Vidutinissalyg1" localSheetId="3">'Forma 10'!$E$22</definedName>
    <definedName name="VAS079_F_Pavirsiniunuot17Vidutinissalyg1">'Forma 10'!$E$22</definedName>
    <definedName name="VAS079_F_Pavirsiniunuot17Vidutinissaras1" localSheetId="3">'Forma 10'!$F$22</definedName>
    <definedName name="VAS079_F_Pavirsiniunuot17Vidutinissaras1">'Forma 10'!$F$22</definedName>
    <definedName name="VAS079_F_Pavirsiniunuot18Vidutinissalyg1" localSheetId="3">'Forma 10'!$E$32</definedName>
    <definedName name="VAS079_F_Pavirsiniunuot18Vidutinissalyg1">'Forma 10'!$E$32</definedName>
    <definedName name="VAS079_F_Pavirsiniunuot19Vidutinissalyg1" localSheetId="3">'Forma 10'!$E$33</definedName>
    <definedName name="VAS079_F_Pavirsiniunuot19Vidutinissalyg1">'Forma 10'!$E$33</definedName>
    <definedName name="VAS079_F_Reguliuojamaiv1Vidutinissalyg1" localSheetId="3">'Forma 10'!$E$25</definedName>
    <definedName name="VAS079_F_Reguliuojamaiv1Vidutinissalyg1">'Forma 10'!$E$25</definedName>
    <definedName name="VAS079_F_Reguliuojamaiv1Vidutinissaras1" localSheetId="3">'Forma 10'!$F$25</definedName>
    <definedName name="VAS079_F_Reguliuojamaiv1Vidutinissaras1">'Forma 10'!$F$25</definedName>
    <definedName name="VAS079_F_Reguliuojamaiv2Vidutinissalyg1" localSheetId="3">'Forma 10'!$E$39</definedName>
    <definedName name="VAS079_F_Reguliuojamaiv2Vidutinissalyg1">'Forma 10'!$E$39</definedName>
    <definedName name="VAS079_F_Santykiniairod1AtaskaitinisLaikotarpis" localSheetId="3">'Forma 10'!$E$27</definedName>
    <definedName name="VAS079_F_Santykiniairod1AtaskaitinisLaikotarpis">'Forma 10'!$E$27</definedName>
    <definedName name="VAS079_F_Tiesiogiaiirne1Vidutinissalyg1" localSheetId="3">'Forma 10'!$E$41</definedName>
    <definedName name="VAS079_F_Tiesiogiaiirne1Vidutinissalyg1">'Forma 10'!$E$41</definedName>
    <definedName name="VAS079_F_Tiesiogiaipris1Vidutinissalyg1" localSheetId="3">'Forma 10'!$E$13</definedName>
    <definedName name="VAS079_F_Tiesiogiaipris1Vidutinissalyg1">'Forma 10'!$E$13</definedName>
    <definedName name="VAS079_F_Tiesiogiaipris1Vidutinissaras1" localSheetId="3">'Forma 10'!$F$13</definedName>
    <definedName name="VAS079_F_Tiesiogiaipris1Vidutinissaras1">'Forma 10'!$F$13</definedName>
    <definedName name="VAS079_F_Vandenspristat1Vidutinissalyg1" localSheetId="3">'Forma 10'!$E$17</definedName>
    <definedName name="VAS079_F_Vandenspristat1Vidutinissalyg1">'Forma 10'!$E$17</definedName>
    <definedName name="VAS079_F_Vandenspristat1Vidutinissaras1" localSheetId="3">'Forma 10'!$F$17</definedName>
    <definedName name="VAS079_F_Vandenspristat1Vidutinissaras1">'Forma 10'!$F$17</definedName>
    <definedName name="VAS079_F_Vandensruosime2Vidutinissalyg1" localSheetId="3">'Forma 10'!$E$16</definedName>
    <definedName name="VAS079_F_Vandensruosime2Vidutinissalyg1">'Forma 10'!$E$16</definedName>
    <definedName name="VAS079_F_Vandensruosime2Vidutinissaras1" localSheetId="3">'Forma 10'!$F$16</definedName>
    <definedName name="VAS079_F_Vandensruosime2Vidutinissaras1">'Forma 10'!$F$16</definedName>
    <definedName name="VAS079_F_Vidutinisdarbo1Vidutinissalyg1" localSheetId="3">'Forma 10'!$E$40</definedName>
    <definedName name="VAS079_F_Vidutinisdarbo1Vidutinissalyg1">'Forma 10'!$E$40</definedName>
    <definedName name="VAS080_D_Apskaitosveikl10" localSheetId="2">'Forma 11'!$C$30</definedName>
    <definedName name="VAS080_D_Apskaitosveikl10">'Forma 11'!$C$30</definedName>
    <definedName name="VAS080_D_AtaskaitinisLaikotarpis" localSheetId="2">'Forma 11'!$E$9</definedName>
    <definedName name="VAS080_D_AtaskaitinisLaikotarpis">'Forma 11'!$E$9</definedName>
    <definedName name="VAS080_D_Bendraipriskir2" localSheetId="2">'Forma 11'!$C$31</definedName>
    <definedName name="VAS080_D_Bendraipriskir2">'Forma 11'!$C$31</definedName>
    <definedName name="VAS080_D_Elektrosenergi10" localSheetId="2">'Forma 11'!$C$20</definedName>
    <definedName name="VAS080_D_Elektrosenergi10">'Forma 11'!$C$20</definedName>
    <definedName name="VAS080_D_Elektrosenergi11" localSheetId="2">'Forma 11'!$C$29</definedName>
    <definedName name="VAS080_D_Elektrosenergi11">'Forma 11'!$C$29</definedName>
    <definedName name="VAS080_D_Elektrosenergi12" localSheetId="2">'Forma 11'!$C$32</definedName>
    <definedName name="VAS080_D_Elektrosenergi12">'Forma 11'!$C$32</definedName>
    <definedName name="VAS080_D_Elektrosenergi13" localSheetId="2">'Forma 11'!$C$34</definedName>
    <definedName name="VAS080_D_Elektrosenergi13">'Forma 11'!$C$34</definedName>
    <definedName name="VAS080_D_Elektrosenergi14" localSheetId="2">'Forma 11'!$C$35</definedName>
    <definedName name="VAS080_D_Elektrosenergi14">'Forma 11'!$C$35</definedName>
    <definedName name="VAS080_D_Elektrosenergi15" localSheetId="2">'Forma 11'!$C$36</definedName>
    <definedName name="VAS080_D_Elektrosenergi15">'Forma 11'!$C$36</definedName>
    <definedName name="VAS080_D_Elektrosenergi16" localSheetId="2">'Forma 11'!$C$44</definedName>
    <definedName name="VAS080_D_Elektrosenergi16">'Forma 11'!$C$44</definedName>
    <definedName name="VAS080_D_Elektrosenergi17" localSheetId="2">'Forma 11'!$C$47</definedName>
    <definedName name="VAS080_D_Elektrosenergi17">'Forma 11'!$C$47</definedName>
    <definedName name="VAS080_D_Elektrosenergi18" localSheetId="2">'Forma 11'!$C$52</definedName>
    <definedName name="VAS080_D_Elektrosenergi18">'Forma 11'!$C$52</definedName>
    <definedName name="VAS080_D_Elektrosenergi19" localSheetId="2">'Forma 11'!$C$54</definedName>
    <definedName name="VAS080_D_Elektrosenergi19">'Forma 11'!$C$54</definedName>
    <definedName name="VAS080_D_Elektrosenergi20" localSheetId="2">'Forma 11'!$C$55</definedName>
    <definedName name="VAS080_D_Elektrosenergi20">'Forma 11'!$C$55</definedName>
    <definedName name="VAS080_D_Elektrosenergi9" localSheetId="2">'Forma 11'!$C$10</definedName>
    <definedName name="VAS080_D_Elektrosenergi9">'Forma 11'!$C$10</definedName>
    <definedName name="VAS080_D_Isgautopozemin1" localSheetId="2">'Forma 11'!$C$41</definedName>
    <definedName name="VAS080_D_Isgautopozemin1">'Forma 11'!$C$41</definedName>
    <definedName name="VAS080_D_Issioskaiciaus20" localSheetId="2">'Forma 11'!$C$11</definedName>
    <definedName name="VAS080_D_Issioskaiciaus20">'Forma 11'!$C$11</definedName>
    <definedName name="VAS080_D_Issioskaiciaus21" localSheetId="2">'Forma 11'!$C$12</definedName>
    <definedName name="VAS080_D_Issioskaiciaus21">'Forma 11'!$C$12</definedName>
    <definedName name="VAS080_D_Issioskaiciaus22" localSheetId="2">'Forma 11'!$C$21</definedName>
    <definedName name="VAS080_D_Issioskaiciaus22">'Forma 11'!$C$21</definedName>
    <definedName name="VAS080_D_Netiesiogineje1" localSheetId="2">'Forma 11'!$C$19</definedName>
    <definedName name="VAS080_D_Netiesiogineje1">'Forma 11'!$C$19</definedName>
    <definedName name="VAS080_D_Netiesiogineje2" localSheetId="2">'Forma 11'!$C$28</definedName>
    <definedName name="VAS080_D_Netiesiogineje2">'Forma 11'!$C$28</definedName>
    <definedName name="VAS080_D_Nuotekudumblot14" localSheetId="2">'Forma 11'!$C$17</definedName>
    <definedName name="VAS080_D_Nuotekudumblot14">'Forma 11'!$C$17</definedName>
    <definedName name="VAS080_D_Nuotekudumblot15" localSheetId="2">'Forma 11'!$C$26</definedName>
    <definedName name="VAS080_D_Nuotekudumblot15">'Forma 11'!$C$26</definedName>
    <definedName name="VAS080_D_Nuotekusurinki7" localSheetId="2">'Forma 11'!$C$15</definedName>
    <definedName name="VAS080_D_Nuotekusurinki7">'Forma 11'!$C$15</definedName>
    <definedName name="VAS080_D_Nuotekusurinki8" localSheetId="2">'Forma 11'!$C$24</definedName>
    <definedName name="VAS080_D_Nuotekusurinki8">'Forma 11'!$C$24</definedName>
    <definedName name="VAS080_D_Nuotekuvalyme2" localSheetId="2">'Forma 11'!$C$16</definedName>
    <definedName name="VAS080_D_Nuotekuvalyme2">'Forma 11'!$C$16</definedName>
    <definedName name="VAS080_D_Nuotekuvalyme3" localSheetId="2">'Forma 11'!$C$25</definedName>
    <definedName name="VAS080_D_Nuotekuvalyme3">'Forma 11'!$C$25</definedName>
    <definedName name="VAS080_D_Paruostogeriam2" localSheetId="2">'Forma 11'!$C$46</definedName>
    <definedName name="VAS080_D_Paruostogeriam2">'Forma 11'!$C$46</definedName>
    <definedName name="VAS080_D_Pasalintatersa3" localSheetId="2">'Forma 11'!$C$53</definedName>
    <definedName name="VAS080_D_Pasalintatersa3">'Forma 11'!$C$53</definedName>
    <definedName name="VAS080_D_Pasigamintaele1" localSheetId="2">'Forma 11'!$C$33</definedName>
    <definedName name="VAS080_D_Pasigamintaele1">'Forma 11'!$C$33</definedName>
    <definedName name="VAS080_D_Patiektogeriam2" localSheetId="2">'Forma 11'!$C$42</definedName>
    <definedName name="VAS080_D_Patiektogeriam2">'Forma 11'!$C$42</definedName>
    <definedName name="VAS080_D_Pavirsiniunuot20" localSheetId="2">'Forma 11'!$C$18</definedName>
    <definedName name="VAS080_D_Pavirsiniunuot20">'Forma 11'!$C$18</definedName>
    <definedName name="VAS080_D_Pavirsiniunuot21" localSheetId="2">'Forma 11'!$C$27</definedName>
    <definedName name="VAS080_D_Pavirsiniunuot21">'Forma 11'!$C$27</definedName>
    <definedName name="VAS080_D_Perpumpuotunuo1" localSheetId="2">'Forma 11'!$C$50</definedName>
    <definedName name="VAS080_D_Perpumpuotunuo1">'Forma 11'!$C$50</definedName>
    <definedName name="VAS080_D_Perpumpuotunuo2" localSheetId="2">'Forma 11'!$C$51</definedName>
    <definedName name="VAS080_D_Perpumpuotunuo2">'Forma 11'!$C$51</definedName>
    <definedName name="VAS080_D_Surinktunuotek1" localSheetId="2">'Forma 11'!$C$49</definedName>
    <definedName name="VAS080_D_Surinktunuotek1">'Forma 11'!$C$49</definedName>
    <definedName name="VAS080_D_Trecioketvirto1" localSheetId="2">'Forma 11'!$C$43</definedName>
    <definedName name="VAS080_D_Trecioketvirto1">'Forma 11'!$C$43</definedName>
    <definedName name="VAS080_D_Vandenspristat2" localSheetId="2">'Forma 11'!$C$14</definedName>
    <definedName name="VAS080_D_Vandenspristat2">'Forma 11'!$C$14</definedName>
    <definedName name="VAS080_D_Vandenspristat3" localSheetId="2">'Forma 11'!$C$23</definedName>
    <definedName name="VAS080_D_Vandenspristat3">'Forma 11'!$C$23</definedName>
    <definedName name="VAS080_D_Vandensruosime3" localSheetId="2">'Forma 11'!$C$13</definedName>
    <definedName name="VAS080_D_Vandensruosime3">'Forma 11'!$C$13</definedName>
    <definedName name="VAS080_D_Vandensruosime4" localSheetId="2">'Forma 11'!$C$22</definedName>
    <definedName name="VAS080_D_Vandensruosime4">'Forma 11'!$C$22</definedName>
    <definedName name="VAS080_D_Vidutinissvert5" localSheetId="2">'Forma 11'!$C$38</definedName>
    <definedName name="VAS080_D_Vidutinissvert5">'Forma 11'!$C$38</definedName>
    <definedName name="VAS080_D_Vidutinissvert6" localSheetId="2">'Forma 11'!$C$40</definedName>
    <definedName name="VAS080_D_Vidutinissvert6">'Forma 11'!$C$40</definedName>
    <definedName name="VAS080_D_Vidutinissvert7" localSheetId="2">'Forma 11'!$C$39</definedName>
    <definedName name="VAS080_D_Vidutinissvert7">'Forma 11'!$C$39</definedName>
    <definedName name="VAS080_D_Vidutinissvert8" localSheetId="2">'Forma 11'!$C$45</definedName>
    <definedName name="VAS080_D_Vidutinissvert8">'Forma 11'!$C$45</definedName>
    <definedName name="VAS080_D_Vidutinissvert9" localSheetId="2">'Forma 11'!$C$48</definedName>
    <definedName name="VAS080_D_Vidutinissvert9">'Forma 11'!$C$48</definedName>
    <definedName name="VAS080_D_Vidutinissvertvand6" localSheetId="2">'Forma 11'!$C$37</definedName>
    <definedName name="VAS080_D_Vidutinissvertvand6">'Forma 11'!$C$37</definedName>
    <definedName name="VAS080_F_Apskaitosveikl10AtaskaitinisLaikotarpis" localSheetId="2">'Forma 11'!$E$30</definedName>
    <definedName name="VAS080_F_Apskaitosveikl10AtaskaitinisLaikotarpis">'Forma 11'!$E$30</definedName>
    <definedName name="VAS080_F_Bendraipriskir2AtaskaitinisLaikotarpis" localSheetId="2">'Forma 11'!$E$31</definedName>
    <definedName name="VAS080_F_Bendraipriskir2AtaskaitinisLaikotarpis">'Forma 11'!$E$31</definedName>
    <definedName name="VAS080_F_Elektrosenergi10AtaskaitinisLaikotarpis" localSheetId="2">'Forma 11'!$E$20</definedName>
    <definedName name="VAS080_F_Elektrosenergi10AtaskaitinisLaikotarpis">'Forma 11'!$E$20</definedName>
    <definedName name="VAS080_F_Elektrosenergi11AtaskaitinisLaikotarpis" localSheetId="2">'Forma 11'!$E$29</definedName>
    <definedName name="VAS080_F_Elektrosenergi11AtaskaitinisLaikotarpis">'Forma 11'!$E$29</definedName>
    <definedName name="VAS080_F_Elektrosenergi12AtaskaitinisLaikotarpis" localSheetId="2">'Forma 11'!$E$32</definedName>
    <definedName name="VAS080_F_Elektrosenergi12AtaskaitinisLaikotarpis">'Forma 11'!$E$32</definedName>
    <definedName name="VAS080_F_Elektrosenergi13AtaskaitinisLaikotarpis" localSheetId="2">'Forma 11'!$E$34</definedName>
    <definedName name="VAS080_F_Elektrosenergi13AtaskaitinisLaikotarpis">'Forma 11'!$E$34</definedName>
    <definedName name="VAS080_F_Elektrosenergi15AtaskaitinisLaikotarpis" localSheetId="2">'Forma 11'!$E$36</definedName>
    <definedName name="VAS080_F_Elektrosenergi15AtaskaitinisLaikotarpis">'Forma 11'!$E$36</definedName>
    <definedName name="VAS080_F_Elektrosenergi16AtaskaitinisLaikotarpis" localSheetId="2">'Forma 11'!$E$44</definedName>
    <definedName name="VAS080_F_Elektrosenergi16AtaskaitinisLaikotarpis">'Forma 11'!$E$44</definedName>
    <definedName name="VAS080_F_Elektrosenergi17AtaskaitinisLaikotarpis" localSheetId="2">'Forma 11'!$E$47</definedName>
    <definedName name="VAS080_F_Elektrosenergi17AtaskaitinisLaikotarpis">'Forma 11'!$E$47</definedName>
    <definedName name="VAS080_F_Elektrosenergi18AtaskaitinisLaikotarpis" localSheetId="2">'Forma 11'!$E$52</definedName>
    <definedName name="VAS080_F_Elektrosenergi18AtaskaitinisLaikotarpis">'Forma 11'!$E$52</definedName>
    <definedName name="VAS080_F_Elektrosenergi19AtaskaitinisLaikotarpis" localSheetId="2">'Forma 11'!$E$54</definedName>
    <definedName name="VAS080_F_Elektrosenergi19AtaskaitinisLaikotarpis">'Forma 11'!$E$54</definedName>
    <definedName name="VAS080_F_Elektrosenergi20AtaskaitinisLaikotarpis" localSheetId="2">'Forma 11'!$E$55</definedName>
    <definedName name="VAS080_F_Elektrosenergi20AtaskaitinisLaikotarpis">'Forma 11'!$E$55</definedName>
    <definedName name="VAS080_F_Elektrosenergi9AtaskaitinisLaikotarpis" localSheetId="2">'Forma 11'!$E$10</definedName>
    <definedName name="VAS080_F_Elektrosenergi9AtaskaitinisLaikotarpis">'Forma 11'!$E$10</definedName>
    <definedName name="VAS080_F_Isgautopozemin1AtaskaitinisLaikotarpis" localSheetId="2">'Forma 11'!$E$41</definedName>
    <definedName name="VAS080_F_Isgautopozemin1AtaskaitinisLaikotarpis">'Forma 11'!$E$41</definedName>
    <definedName name="VAS080_F_Issioskaiciaus20AtaskaitinisLaikotarpis" localSheetId="2">'Forma 11'!$E$11</definedName>
    <definedName name="VAS080_F_Issioskaiciaus20AtaskaitinisLaikotarpis">'Forma 11'!$E$11</definedName>
    <definedName name="VAS080_F_Issioskaiciaus21AtaskaitinisLaikotarpis" localSheetId="2">'Forma 11'!$E$12</definedName>
    <definedName name="VAS080_F_Issioskaiciaus21AtaskaitinisLaikotarpis">'Forma 11'!$E$12</definedName>
    <definedName name="VAS080_F_Issioskaiciaus22AtaskaitinisLaikotarpis" localSheetId="2">'Forma 11'!$E$21</definedName>
    <definedName name="VAS080_F_Issioskaiciaus22AtaskaitinisLaikotarpis">'Forma 11'!$E$21</definedName>
    <definedName name="VAS080_F_Netiesiogineje1AtaskaitinisLaikotarpis" localSheetId="2">'Forma 11'!$E$19</definedName>
    <definedName name="VAS080_F_Netiesiogineje1AtaskaitinisLaikotarpis">'Forma 11'!$E$19</definedName>
    <definedName name="VAS080_F_Netiesiogineje2AtaskaitinisLaikotarpis" localSheetId="2">'Forma 11'!$E$28</definedName>
    <definedName name="VAS080_F_Netiesiogineje2AtaskaitinisLaikotarpis">'Forma 11'!$E$28</definedName>
    <definedName name="VAS080_F_Nuotekudumblot14AtaskaitinisLaikotarpis" localSheetId="2">'Forma 11'!$E$17</definedName>
    <definedName name="VAS080_F_Nuotekudumblot14AtaskaitinisLaikotarpis">'Forma 11'!$E$17</definedName>
    <definedName name="VAS080_F_Nuotekudumblot15AtaskaitinisLaikotarpis" localSheetId="2">'Forma 11'!$E$26</definedName>
    <definedName name="VAS080_F_Nuotekudumblot15AtaskaitinisLaikotarpis">'Forma 11'!$E$26</definedName>
    <definedName name="VAS080_F_Nuotekusurinki7AtaskaitinisLaikotarpis" localSheetId="2">'Forma 11'!$E$15</definedName>
    <definedName name="VAS080_F_Nuotekusurinki7AtaskaitinisLaikotarpis">'Forma 11'!$E$15</definedName>
    <definedName name="VAS080_F_Nuotekusurinki8AtaskaitinisLaikotarpis" localSheetId="2">'Forma 11'!$E$24</definedName>
    <definedName name="VAS080_F_Nuotekusurinki8AtaskaitinisLaikotarpis">'Forma 11'!$E$24</definedName>
    <definedName name="VAS080_F_Nuotekuvalyme2AtaskaitinisLaikotarpis" localSheetId="2">'Forma 11'!$E$16</definedName>
    <definedName name="VAS080_F_Nuotekuvalyme2AtaskaitinisLaikotarpis">'Forma 11'!$E$16</definedName>
    <definedName name="VAS080_F_Nuotekuvalyme3AtaskaitinisLaikotarpis" localSheetId="2">'Forma 11'!$E$25</definedName>
    <definedName name="VAS080_F_Nuotekuvalyme3AtaskaitinisLaikotarpis">'Forma 11'!$E$25</definedName>
    <definedName name="VAS080_F_Paruostogeriam2AtaskaitinisLaikotarpis" localSheetId="2">'Forma 11'!$E$46</definedName>
    <definedName name="VAS080_F_Paruostogeriam2AtaskaitinisLaikotarpis">'Forma 11'!$E$46</definedName>
    <definedName name="VAS080_F_Pasalintatersa3AtaskaitinisLaikotarpis" localSheetId="2">'Forma 11'!$E$53</definedName>
    <definedName name="VAS080_F_Pasalintatersa3AtaskaitinisLaikotarpis">'Forma 11'!$E$53</definedName>
    <definedName name="VAS080_F_Pasigamintaele1AtaskaitinisLaikotarpis" localSheetId="2">'Forma 11'!$E$33</definedName>
    <definedName name="VAS080_F_Pasigamintaele1AtaskaitinisLaikotarpis">'Forma 11'!$E$33</definedName>
    <definedName name="VAS080_F_Patiektogeriam2AtaskaitinisLaikotarpis" localSheetId="2">'Forma 11'!$E$42</definedName>
    <definedName name="VAS080_F_Patiektogeriam2AtaskaitinisLaikotarpis">'Forma 11'!$E$42</definedName>
    <definedName name="VAS080_F_Pavirsiniunuot20AtaskaitinisLaikotarpis" localSheetId="2">'Forma 11'!$E$18</definedName>
    <definedName name="VAS080_F_Pavirsiniunuot20AtaskaitinisLaikotarpis">'Forma 11'!$E$18</definedName>
    <definedName name="VAS080_F_Pavirsiniunuot21AtaskaitinisLaikotarpis" localSheetId="2">'Forma 11'!$E$27</definedName>
    <definedName name="VAS080_F_Pavirsiniunuot21AtaskaitinisLaikotarpis">'Forma 11'!$E$27</definedName>
    <definedName name="VAS080_F_Perpumpuotunuo1AtaskaitinisLaikotarpis" localSheetId="2">'Forma 11'!$E$50</definedName>
    <definedName name="VAS080_F_Perpumpuotunuo1AtaskaitinisLaikotarpis">'Forma 11'!$E$50</definedName>
    <definedName name="VAS080_F_Perpumpuotunuo2AtaskaitinisLaikotarpis" localSheetId="2">'Forma 11'!$E$51</definedName>
    <definedName name="VAS080_F_Perpumpuotunuo2AtaskaitinisLaikotarpis">'Forma 11'!$E$51</definedName>
    <definedName name="VAS080_F_Surinktunuotek1AtaskaitinisLaikotarpis" localSheetId="2">'Forma 11'!$E$49</definedName>
    <definedName name="VAS080_F_Surinktunuotek1AtaskaitinisLaikotarpis">'Forma 11'!$E$49</definedName>
    <definedName name="VAS080_F_Trecioketvirto1AtaskaitinisLaikotarpis" localSheetId="2">'Forma 11'!$E$43</definedName>
    <definedName name="VAS080_F_Trecioketvirto1AtaskaitinisLaikotarpis">'Forma 11'!$E$43</definedName>
    <definedName name="VAS080_F_Vandenspristat2AtaskaitinisLaikotarpis" localSheetId="2">'Forma 11'!$E$14</definedName>
    <definedName name="VAS080_F_Vandenspristat2AtaskaitinisLaikotarpis">'Forma 11'!$E$14</definedName>
    <definedName name="VAS080_F_Vandenspristat3AtaskaitinisLaikotarpis" localSheetId="2">'Forma 11'!$E$23</definedName>
    <definedName name="VAS080_F_Vandenspristat3AtaskaitinisLaikotarpis">'Forma 11'!$E$23</definedName>
    <definedName name="VAS080_F_Vandensruosime3AtaskaitinisLaikotarpis" localSheetId="2">'Forma 11'!$E$13</definedName>
    <definedName name="VAS080_F_Vandensruosime3AtaskaitinisLaikotarpis">'Forma 11'!$E$13</definedName>
    <definedName name="VAS080_F_Vandensruosime4AtaskaitinisLaikotarpis" localSheetId="2">'Forma 11'!$E$22</definedName>
    <definedName name="VAS080_F_Vandensruosime4AtaskaitinisLaikotarpis">'Forma 11'!$E$22</definedName>
    <definedName name="VAS080_F_Vidutinissvert5AtaskaitinisLaikotarpis" localSheetId="2">'Forma 11'!$E$38</definedName>
    <definedName name="VAS080_F_Vidutinissvert5AtaskaitinisLaikotarpis">'Forma 11'!$E$38</definedName>
    <definedName name="VAS080_F_Vidutinissvert6AtaskaitinisLaikotarpis" localSheetId="2">'Forma 11'!$E$40</definedName>
    <definedName name="VAS080_F_Vidutinissvert6AtaskaitinisLaikotarpis">'Forma 11'!$E$40</definedName>
    <definedName name="VAS080_F_Vidutinissvert7AtaskaitinisLaikotarpis" localSheetId="2">'Forma 11'!$E$39</definedName>
    <definedName name="VAS080_F_Vidutinissvert7AtaskaitinisLaikotarpis">'Forma 11'!$E$39</definedName>
    <definedName name="VAS080_F_Vidutinissvert8AtaskaitinisLaikotarpis" localSheetId="2">'Forma 11'!$E$45</definedName>
    <definedName name="VAS080_F_Vidutinissvert8AtaskaitinisLaikotarpis">'Forma 11'!$E$45</definedName>
    <definedName name="VAS080_F_Vidutinissvert9AtaskaitinisLaikotarpis" localSheetId="2">'Forma 11'!$E$48</definedName>
    <definedName name="VAS080_F_Vidutinissvert9AtaskaitinisLaikotarpis">'Forma 11'!$E$48</definedName>
    <definedName name="VAS080_F_Vidutinissvertvand5AtaskaitinisLaikotarpis" localSheetId="2">'Forma 11'!$E$37</definedName>
    <definedName name="VAS080_F_Vidutinissvertvand5AtaskaitinisLaikotarpis">'Forma 11'!$E$37</definedName>
    <definedName name="VAS085_D_Apskaitosveikl1" localSheetId="6">'Forma 5'!$C$11</definedName>
    <definedName name="VAS085_D_Apskaitosveikl1">'Forma 5'!$C$11</definedName>
    <definedName name="VAS085_D_Ataskaitinisla1" localSheetId="6">'Forma 5'!$D$9</definedName>
    <definedName name="VAS085_D_Ataskaitinisla1">'Forma 5'!$D$9</definedName>
    <definedName name="VAS085_D_Geriamojovande1" localSheetId="6">'Forma 5'!$C$10</definedName>
    <definedName name="VAS085_D_Geriamojovande1">'Forma 5'!$C$10</definedName>
    <definedName name="VAS085_F_Apskaitosveikl1Ataskaitinisla1" localSheetId="6">'Forma 5'!$D$11</definedName>
    <definedName name="VAS085_F_Apskaitosveikl1Ataskaitinisla1">'Forma 5'!$D$11</definedName>
    <definedName name="VAS085_F_Geriamojovande1Ataskaitinisla1" localSheetId="6">'Forma 5'!$D$10</definedName>
    <definedName name="VAS085_F_Geriamojovande1Ataskaitinisla1">'Forma 5'!$D$10</definedName>
  </definedNames>
  <calcPr calcId="191029"/>
</workbook>
</file>

<file path=xl/calcChain.xml><?xml version="1.0" encoding="utf-8"?>
<calcChain xmlns="http://schemas.openxmlformats.org/spreadsheetml/2006/main">
  <c r="E190" i="7" l="1"/>
  <c r="E185" i="7" s="1"/>
  <c r="E144" i="7"/>
  <c r="E130" i="7"/>
  <c r="E129" i="7" s="1"/>
  <c r="E53" i="4" s="1"/>
  <c r="E52" i="4" s="1"/>
  <c r="E83" i="7"/>
  <c r="E69" i="7"/>
  <c r="E62" i="7"/>
  <c r="F107" i="6"/>
  <c r="G105" i="6"/>
  <c r="G107" i="6" s="1"/>
  <c r="E94" i="6"/>
  <c r="E90" i="6"/>
  <c r="E83" i="6"/>
  <c r="E82" i="6" s="1"/>
  <c r="E77" i="6"/>
  <c r="E73" i="6"/>
  <c r="E58" i="6"/>
  <c r="E65" i="6" s="1"/>
  <c r="E43" i="6"/>
  <c r="E41" i="6" s="1"/>
  <c r="E42" i="6"/>
  <c r="E34" i="6"/>
  <c r="E32" i="6"/>
  <c r="E28" i="6"/>
  <c r="E68" i="6" s="1"/>
  <c r="E18" i="6"/>
  <c r="E17" i="6" s="1"/>
  <c r="E35" i="5"/>
  <c r="E34" i="5" s="1"/>
  <c r="E33" i="5"/>
  <c r="E32" i="5" s="1"/>
  <c r="F18" i="5"/>
  <c r="E18" i="5"/>
  <c r="F14" i="5"/>
  <c r="E14" i="5"/>
  <c r="F13" i="5"/>
  <c r="E51" i="4"/>
  <c r="E50" i="4"/>
  <c r="E49" i="4"/>
  <c r="E48" i="4"/>
  <c r="E47" i="4" s="1"/>
  <c r="E46" i="4"/>
  <c r="E45" i="4"/>
  <c r="E44" i="4" s="1"/>
  <c r="E43" i="4"/>
  <c r="E42" i="4"/>
  <c r="E41" i="4"/>
  <c r="E39" i="4"/>
  <c r="E38" i="4"/>
  <c r="E37" i="4"/>
  <c r="E20" i="4"/>
  <c r="E11" i="4"/>
  <c r="Q243" i="3"/>
  <c r="Q204" i="3" s="1"/>
  <c r="P243" i="3"/>
  <c r="O243" i="3"/>
  <c r="N243" i="3"/>
  <c r="M243" i="3"/>
  <c r="L243" i="3"/>
  <c r="K243" i="3"/>
  <c r="J243" i="3"/>
  <c r="I243" i="3"/>
  <c r="H243" i="3"/>
  <c r="H204" i="3" s="1"/>
  <c r="G243" i="3"/>
  <c r="F243" i="3"/>
  <c r="E243" i="3"/>
  <c r="D243" i="3" s="1"/>
  <c r="D235" i="3"/>
  <c r="D218" i="3"/>
  <c r="D215" i="3"/>
  <c r="D211" i="3"/>
  <c r="D205" i="3"/>
  <c r="P204" i="3"/>
  <c r="O204" i="3"/>
  <c r="M204" i="3"/>
  <c r="L204" i="3"/>
  <c r="K204" i="3"/>
  <c r="J204" i="3"/>
  <c r="G204" i="3"/>
  <c r="F204" i="3"/>
  <c r="D198" i="3"/>
  <c r="D196" i="3"/>
  <c r="D193" i="3"/>
  <c r="D191" i="3"/>
  <c r="N189" i="3"/>
  <c r="I189" i="3"/>
  <c r="E189" i="3"/>
  <c r="N188" i="3"/>
  <c r="I188" i="3"/>
  <c r="E188" i="3"/>
  <c r="N187" i="3"/>
  <c r="I187" i="3"/>
  <c r="E187" i="3"/>
  <c r="N186" i="3"/>
  <c r="I186" i="3"/>
  <c r="E186" i="3"/>
  <c r="N185" i="3"/>
  <c r="I185" i="3"/>
  <c r="E185" i="3"/>
  <c r="N184" i="3"/>
  <c r="I184" i="3"/>
  <c r="E184" i="3"/>
  <c r="N183" i="3"/>
  <c r="I183" i="3"/>
  <c r="E183" i="3"/>
  <c r="N182" i="3"/>
  <c r="I182" i="3"/>
  <c r="E182" i="3"/>
  <c r="N181" i="3"/>
  <c r="I181" i="3"/>
  <c r="E181" i="3"/>
  <c r="N180" i="3"/>
  <c r="I180" i="3"/>
  <c r="E180" i="3"/>
  <c r="N179" i="3"/>
  <c r="I179" i="3"/>
  <c r="E179" i="3"/>
  <c r="N178" i="3"/>
  <c r="I178" i="3"/>
  <c r="E178" i="3"/>
  <c r="N177" i="3"/>
  <c r="I177" i="3"/>
  <c r="E177" i="3"/>
  <c r="N176" i="3"/>
  <c r="I176" i="3"/>
  <c r="E176" i="3"/>
  <c r="N175" i="3"/>
  <c r="I175" i="3"/>
  <c r="E175" i="3"/>
  <c r="N174" i="3"/>
  <c r="I174" i="3"/>
  <c r="E174" i="3"/>
  <c r="N172" i="3"/>
  <c r="I172" i="3"/>
  <c r="E172" i="3"/>
  <c r="N171" i="3"/>
  <c r="I171" i="3"/>
  <c r="E171" i="3"/>
  <c r="N169" i="3"/>
  <c r="I169" i="3"/>
  <c r="D169" i="3" s="1"/>
  <c r="E169" i="3"/>
  <c r="N168" i="3"/>
  <c r="I168" i="3"/>
  <c r="E168" i="3"/>
  <c r="N167" i="3"/>
  <c r="I167" i="3"/>
  <c r="E167" i="3"/>
  <c r="D167" i="3" s="1"/>
  <c r="N165" i="3"/>
  <c r="N112" i="3" s="1"/>
  <c r="I165" i="3"/>
  <c r="D165" i="3" s="1"/>
  <c r="E165" i="3"/>
  <c r="N164" i="3"/>
  <c r="I164" i="3"/>
  <c r="E164" i="3"/>
  <c r="N163" i="3"/>
  <c r="N111" i="3" s="1"/>
  <c r="I163" i="3"/>
  <c r="E163" i="3"/>
  <c r="D163" i="3" s="1"/>
  <c r="N162" i="3"/>
  <c r="I162" i="3"/>
  <c r="E162" i="3"/>
  <c r="N161" i="3"/>
  <c r="D161" i="3" s="1"/>
  <c r="I161" i="3"/>
  <c r="E161" i="3"/>
  <c r="N159" i="3"/>
  <c r="I159" i="3"/>
  <c r="E159" i="3"/>
  <c r="N158" i="3"/>
  <c r="I158" i="3"/>
  <c r="E158" i="3"/>
  <c r="N157" i="3"/>
  <c r="I157" i="3"/>
  <c r="E157" i="3"/>
  <c r="E105" i="3" s="1"/>
  <c r="N156" i="3"/>
  <c r="I156" i="3"/>
  <c r="E156" i="3"/>
  <c r="E104" i="3" s="1"/>
  <c r="N155" i="3"/>
  <c r="I155" i="3"/>
  <c r="E155" i="3"/>
  <c r="N154" i="3"/>
  <c r="I154" i="3"/>
  <c r="E154" i="3"/>
  <c r="N152" i="3"/>
  <c r="I152" i="3"/>
  <c r="E152" i="3"/>
  <c r="D152" i="3" s="1"/>
  <c r="N150" i="3"/>
  <c r="I150" i="3"/>
  <c r="E150" i="3"/>
  <c r="N149" i="3"/>
  <c r="I149" i="3"/>
  <c r="E149" i="3"/>
  <c r="N147" i="3"/>
  <c r="I147" i="3"/>
  <c r="E147" i="3"/>
  <c r="N146" i="3"/>
  <c r="I146" i="3"/>
  <c r="E146" i="3"/>
  <c r="Q143" i="3"/>
  <c r="P143" i="3"/>
  <c r="O143" i="3"/>
  <c r="M143" i="3"/>
  <c r="L143" i="3"/>
  <c r="K143" i="3"/>
  <c r="J143" i="3"/>
  <c r="H143" i="3"/>
  <c r="G143" i="3"/>
  <c r="F143" i="3"/>
  <c r="Q142" i="3"/>
  <c r="P142" i="3"/>
  <c r="O142" i="3"/>
  <c r="M142" i="3"/>
  <c r="L142" i="3"/>
  <c r="K142" i="3"/>
  <c r="J142" i="3"/>
  <c r="H142" i="3"/>
  <c r="G142" i="3"/>
  <c r="F142" i="3"/>
  <c r="Q141" i="3"/>
  <c r="P141" i="3"/>
  <c r="O141" i="3"/>
  <c r="M141" i="3"/>
  <c r="L141" i="3"/>
  <c r="K141" i="3"/>
  <c r="J141" i="3"/>
  <c r="H141" i="3"/>
  <c r="G141" i="3"/>
  <c r="F141" i="3"/>
  <c r="Q140" i="3"/>
  <c r="P140" i="3"/>
  <c r="O140" i="3"/>
  <c r="M140" i="3"/>
  <c r="L140" i="3"/>
  <c r="K140" i="3"/>
  <c r="I140" i="3" s="1"/>
  <c r="J140" i="3"/>
  <c r="H140" i="3"/>
  <c r="G140" i="3"/>
  <c r="F140" i="3"/>
  <c r="Q139" i="3"/>
  <c r="P139" i="3"/>
  <c r="O139" i="3"/>
  <c r="N139" i="3" s="1"/>
  <c r="M139" i="3"/>
  <c r="L139" i="3"/>
  <c r="K139" i="3"/>
  <c r="J139" i="3"/>
  <c r="H139" i="3"/>
  <c r="G139" i="3"/>
  <c r="F139" i="3"/>
  <c r="Q138" i="3"/>
  <c r="P138" i="3"/>
  <c r="O138" i="3"/>
  <c r="M138" i="3"/>
  <c r="L138" i="3"/>
  <c r="K138" i="3"/>
  <c r="J138" i="3"/>
  <c r="I138" i="3" s="1"/>
  <c r="H138" i="3"/>
  <c r="G138" i="3"/>
  <c r="F138" i="3"/>
  <c r="D137" i="3"/>
  <c r="Q136" i="3"/>
  <c r="P136" i="3"/>
  <c r="O136" i="3"/>
  <c r="M136" i="3"/>
  <c r="L136" i="3"/>
  <c r="K136" i="3"/>
  <c r="J136" i="3"/>
  <c r="H136" i="3"/>
  <c r="G136" i="3"/>
  <c r="F136" i="3"/>
  <c r="Q135" i="3"/>
  <c r="P135" i="3"/>
  <c r="O135" i="3"/>
  <c r="M135" i="3"/>
  <c r="L135" i="3"/>
  <c r="K135" i="3"/>
  <c r="J135" i="3"/>
  <c r="H135" i="3"/>
  <c r="G135" i="3"/>
  <c r="F135" i="3"/>
  <c r="Q134" i="3"/>
  <c r="P134" i="3"/>
  <c r="O134" i="3"/>
  <c r="M134" i="3"/>
  <c r="L134" i="3"/>
  <c r="K134" i="3"/>
  <c r="J134" i="3"/>
  <c r="I134" i="3" s="1"/>
  <c r="H134" i="3"/>
  <c r="G134" i="3"/>
  <c r="F134" i="3"/>
  <c r="Q133" i="3"/>
  <c r="P133" i="3"/>
  <c r="O133" i="3"/>
  <c r="N133" i="3" s="1"/>
  <c r="M133" i="3"/>
  <c r="L133" i="3"/>
  <c r="K133" i="3"/>
  <c r="J133" i="3"/>
  <c r="H133" i="3"/>
  <c r="G133" i="3"/>
  <c r="F133" i="3"/>
  <c r="Q132" i="3"/>
  <c r="P132" i="3"/>
  <c r="O132" i="3"/>
  <c r="M132" i="3"/>
  <c r="L132" i="3"/>
  <c r="K132" i="3"/>
  <c r="J132" i="3"/>
  <c r="H132" i="3"/>
  <c r="G132" i="3"/>
  <c r="F132" i="3"/>
  <c r="Q131" i="3"/>
  <c r="P131" i="3"/>
  <c r="O131" i="3"/>
  <c r="N131" i="3" s="1"/>
  <c r="M131" i="3"/>
  <c r="L131" i="3"/>
  <c r="K131" i="3"/>
  <c r="J131" i="3"/>
  <c r="H131" i="3"/>
  <c r="G131" i="3"/>
  <c r="F131" i="3"/>
  <c r="Q130" i="3"/>
  <c r="P130" i="3"/>
  <c r="O130" i="3"/>
  <c r="N130" i="3" s="1"/>
  <c r="M130" i="3"/>
  <c r="L130" i="3"/>
  <c r="K130" i="3"/>
  <c r="J130" i="3"/>
  <c r="H130" i="3"/>
  <c r="G130" i="3"/>
  <c r="F130" i="3"/>
  <c r="Q129" i="3"/>
  <c r="P129" i="3"/>
  <c r="O129" i="3"/>
  <c r="N129" i="3"/>
  <c r="M129" i="3"/>
  <c r="L129" i="3"/>
  <c r="K129" i="3"/>
  <c r="J129" i="3"/>
  <c r="H129" i="3"/>
  <c r="G129" i="3"/>
  <c r="F129" i="3"/>
  <c r="E129" i="3" s="1"/>
  <c r="Q128" i="3"/>
  <c r="P128" i="3"/>
  <c r="O128" i="3"/>
  <c r="M128" i="3"/>
  <c r="L128" i="3"/>
  <c r="K128" i="3"/>
  <c r="J128" i="3"/>
  <c r="H128" i="3"/>
  <c r="G128" i="3"/>
  <c r="F128" i="3"/>
  <c r="Q127" i="3"/>
  <c r="P127" i="3"/>
  <c r="O127" i="3"/>
  <c r="M127" i="3"/>
  <c r="L127" i="3"/>
  <c r="K127" i="3"/>
  <c r="J127" i="3"/>
  <c r="H127" i="3"/>
  <c r="G127" i="3"/>
  <c r="F127" i="3"/>
  <c r="Q126" i="3"/>
  <c r="P126" i="3"/>
  <c r="O126" i="3"/>
  <c r="N126" i="3" s="1"/>
  <c r="M126" i="3"/>
  <c r="L126" i="3"/>
  <c r="I126" i="3" s="1"/>
  <c r="K126" i="3"/>
  <c r="J126" i="3"/>
  <c r="H126" i="3"/>
  <c r="G126" i="3"/>
  <c r="F126" i="3"/>
  <c r="Q125" i="3"/>
  <c r="P125" i="3"/>
  <c r="O125" i="3"/>
  <c r="M125" i="3"/>
  <c r="L125" i="3"/>
  <c r="K125" i="3"/>
  <c r="J125" i="3"/>
  <c r="H125" i="3"/>
  <c r="G125" i="3"/>
  <c r="F125" i="3"/>
  <c r="Q124" i="3"/>
  <c r="P124" i="3"/>
  <c r="O124" i="3"/>
  <c r="M124" i="3"/>
  <c r="L124" i="3"/>
  <c r="K124" i="3"/>
  <c r="J124" i="3"/>
  <c r="H124" i="3"/>
  <c r="E124" i="3" s="1"/>
  <c r="G124" i="3"/>
  <c r="F124" i="3"/>
  <c r="Q123" i="3"/>
  <c r="P123" i="3"/>
  <c r="O123" i="3"/>
  <c r="M123" i="3"/>
  <c r="L123" i="3"/>
  <c r="K123" i="3"/>
  <c r="J123" i="3"/>
  <c r="H123" i="3"/>
  <c r="G123" i="3"/>
  <c r="F123" i="3"/>
  <c r="Q122" i="3"/>
  <c r="P122" i="3"/>
  <c r="O122" i="3"/>
  <c r="M122" i="3"/>
  <c r="L122" i="3"/>
  <c r="K122" i="3"/>
  <c r="J122" i="3"/>
  <c r="H122" i="3"/>
  <c r="G122" i="3"/>
  <c r="F122" i="3"/>
  <c r="D121" i="3"/>
  <c r="Q120" i="3"/>
  <c r="P120" i="3"/>
  <c r="O120" i="3"/>
  <c r="M120" i="3"/>
  <c r="L120" i="3"/>
  <c r="L118" i="3" s="1"/>
  <c r="K120" i="3"/>
  <c r="J120" i="3"/>
  <c r="H120" i="3"/>
  <c r="G120" i="3"/>
  <c r="F120" i="3"/>
  <c r="Q119" i="3"/>
  <c r="P119" i="3"/>
  <c r="O119" i="3"/>
  <c r="O118" i="3" s="1"/>
  <c r="M119" i="3"/>
  <c r="L119" i="3"/>
  <c r="K119" i="3"/>
  <c r="J119" i="3"/>
  <c r="H119" i="3"/>
  <c r="G119" i="3"/>
  <c r="G118" i="3" s="1"/>
  <c r="F119" i="3"/>
  <c r="D118" i="3"/>
  <c r="Q117" i="3"/>
  <c r="P117" i="3"/>
  <c r="O117" i="3"/>
  <c r="O114" i="3" s="1"/>
  <c r="M117" i="3"/>
  <c r="L117" i="3"/>
  <c r="K117" i="3"/>
  <c r="J117" i="3"/>
  <c r="H117" i="3"/>
  <c r="G117" i="3"/>
  <c r="F117" i="3"/>
  <c r="Q116" i="3"/>
  <c r="P116" i="3"/>
  <c r="O116" i="3"/>
  <c r="M116" i="3"/>
  <c r="M114" i="3" s="1"/>
  <c r="L116" i="3"/>
  <c r="K116" i="3"/>
  <c r="J116" i="3"/>
  <c r="H116" i="3"/>
  <c r="G116" i="3"/>
  <c r="F116" i="3"/>
  <c r="Q115" i="3"/>
  <c r="P115" i="3"/>
  <c r="O115" i="3"/>
  <c r="M115" i="3"/>
  <c r="L115" i="3"/>
  <c r="K115" i="3"/>
  <c r="J115" i="3"/>
  <c r="H115" i="3"/>
  <c r="G115" i="3"/>
  <c r="F115" i="3"/>
  <c r="D114" i="3"/>
  <c r="Q113" i="3"/>
  <c r="P113" i="3"/>
  <c r="O113" i="3"/>
  <c r="M113" i="3"/>
  <c r="L113" i="3"/>
  <c r="K113" i="3"/>
  <c r="J113" i="3"/>
  <c r="H113" i="3"/>
  <c r="G113" i="3"/>
  <c r="F113" i="3"/>
  <c r="Q112" i="3"/>
  <c r="P112" i="3"/>
  <c r="O112" i="3"/>
  <c r="M112" i="3"/>
  <c r="L112" i="3"/>
  <c r="K112" i="3"/>
  <c r="J112" i="3"/>
  <c r="H112" i="3"/>
  <c r="G112" i="3"/>
  <c r="F112" i="3"/>
  <c r="Q111" i="3"/>
  <c r="P111" i="3"/>
  <c r="O111" i="3"/>
  <c r="M111" i="3"/>
  <c r="L111" i="3"/>
  <c r="K111" i="3"/>
  <c r="J111" i="3"/>
  <c r="I111" i="3"/>
  <c r="H111" i="3"/>
  <c r="G111" i="3"/>
  <c r="F111" i="3"/>
  <c r="Q110" i="3"/>
  <c r="P110" i="3"/>
  <c r="O110" i="3"/>
  <c r="M110" i="3"/>
  <c r="L110" i="3"/>
  <c r="K110" i="3"/>
  <c r="J110" i="3"/>
  <c r="H110" i="3"/>
  <c r="G110" i="3"/>
  <c r="F110" i="3"/>
  <c r="Q109" i="3"/>
  <c r="P109" i="3"/>
  <c r="O109" i="3"/>
  <c r="M109" i="3"/>
  <c r="L109" i="3"/>
  <c r="K109" i="3"/>
  <c r="J109" i="3"/>
  <c r="I109" i="3" s="1"/>
  <c r="H109" i="3"/>
  <c r="G109" i="3"/>
  <c r="F109" i="3"/>
  <c r="L108" i="3"/>
  <c r="D108" i="3"/>
  <c r="Q107" i="3"/>
  <c r="P107" i="3"/>
  <c r="O107" i="3"/>
  <c r="M107" i="3"/>
  <c r="L107" i="3"/>
  <c r="K107" i="3"/>
  <c r="J107" i="3"/>
  <c r="H107" i="3"/>
  <c r="G107" i="3"/>
  <c r="F107" i="3"/>
  <c r="Q106" i="3"/>
  <c r="P106" i="3"/>
  <c r="O106" i="3"/>
  <c r="N106" i="3" s="1"/>
  <c r="M106" i="3"/>
  <c r="L106" i="3"/>
  <c r="K106" i="3"/>
  <c r="J106" i="3"/>
  <c r="H106" i="3"/>
  <c r="G106" i="3"/>
  <c r="F106" i="3"/>
  <c r="E106" i="3"/>
  <c r="Q105" i="3"/>
  <c r="P105" i="3"/>
  <c r="O105" i="3"/>
  <c r="M105" i="3"/>
  <c r="L105" i="3"/>
  <c r="K105" i="3"/>
  <c r="J105" i="3"/>
  <c r="H105" i="3"/>
  <c r="G105" i="3"/>
  <c r="F105" i="3"/>
  <c r="Q104" i="3"/>
  <c r="P104" i="3"/>
  <c r="O104" i="3"/>
  <c r="M104" i="3"/>
  <c r="L104" i="3"/>
  <c r="K104" i="3"/>
  <c r="J104" i="3"/>
  <c r="H104" i="3"/>
  <c r="G104" i="3"/>
  <c r="F104" i="3"/>
  <c r="Q103" i="3"/>
  <c r="P103" i="3"/>
  <c r="O103" i="3"/>
  <c r="N103" i="3" s="1"/>
  <c r="M103" i="3"/>
  <c r="L103" i="3"/>
  <c r="K103" i="3"/>
  <c r="J103" i="3"/>
  <c r="H103" i="3"/>
  <c r="G103" i="3"/>
  <c r="F103" i="3"/>
  <c r="E103" i="3"/>
  <c r="Q102" i="3"/>
  <c r="P102" i="3"/>
  <c r="P101" i="3" s="1"/>
  <c r="O102" i="3"/>
  <c r="M102" i="3"/>
  <c r="L102" i="3"/>
  <c r="K102" i="3"/>
  <c r="J102" i="3"/>
  <c r="H102" i="3"/>
  <c r="G102" i="3"/>
  <c r="F102" i="3"/>
  <c r="E102" i="3"/>
  <c r="D101" i="3"/>
  <c r="Q100" i="3"/>
  <c r="Q99" i="3" s="1"/>
  <c r="P100" i="3"/>
  <c r="P99" i="3" s="1"/>
  <c r="O100" i="3"/>
  <c r="M100" i="3"/>
  <c r="L100" i="3"/>
  <c r="L99" i="3" s="1"/>
  <c r="K100" i="3"/>
  <c r="K99" i="3" s="1"/>
  <c r="J100" i="3"/>
  <c r="J99" i="3" s="1"/>
  <c r="I99" i="3" s="1"/>
  <c r="H100" i="3"/>
  <c r="H99" i="3" s="1"/>
  <c r="G100" i="3"/>
  <c r="G99" i="3" s="1"/>
  <c r="F100" i="3"/>
  <c r="F99" i="3" s="1"/>
  <c r="O99" i="3"/>
  <c r="M99" i="3"/>
  <c r="D99" i="3"/>
  <c r="Q98" i="3"/>
  <c r="P98" i="3"/>
  <c r="O98" i="3"/>
  <c r="O96" i="3" s="1"/>
  <c r="M98" i="3"/>
  <c r="L98" i="3"/>
  <c r="K98" i="3"/>
  <c r="J98" i="3"/>
  <c r="H98" i="3"/>
  <c r="G98" i="3"/>
  <c r="F98" i="3"/>
  <c r="E98" i="3" s="1"/>
  <c r="Q97" i="3"/>
  <c r="Q96" i="3" s="1"/>
  <c r="P97" i="3"/>
  <c r="P96" i="3" s="1"/>
  <c r="O97" i="3"/>
  <c r="M97" i="3"/>
  <c r="L97" i="3"/>
  <c r="K97" i="3"/>
  <c r="K96" i="3" s="1"/>
  <c r="J97" i="3"/>
  <c r="J96" i="3" s="1"/>
  <c r="H97" i="3"/>
  <c r="G97" i="3"/>
  <c r="F97" i="3"/>
  <c r="D96" i="3"/>
  <c r="Q95" i="3"/>
  <c r="P95" i="3"/>
  <c r="O95" i="3"/>
  <c r="M95" i="3"/>
  <c r="L95" i="3"/>
  <c r="L93" i="3" s="1"/>
  <c r="K95" i="3"/>
  <c r="J95" i="3"/>
  <c r="H95" i="3"/>
  <c r="G95" i="3"/>
  <c r="F95" i="3"/>
  <c r="F93" i="3" s="1"/>
  <c r="Q94" i="3"/>
  <c r="Q28" i="3" s="1"/>
  <c r="P94" i="3"/>
  <c r="P14" i="3" s="1"/>
  <c r="O94" i="3"/>
  <c r="O93" i="3" s="1"/>
  <c r="M94" i="3"/>
  <c r="L94" i="3"/>
  <c r="K94" i="3"/>
  <c r="J94" i="3"/>
  <c r="J14" i="3" s="1"/>
  <c r="H94" i="3"/>
  <c r="G94" i="3"/>
  <c r="F94" i="3"/>
  <c r="D93" i="3"/>
  <c r="N91" i="3"/>
  <c r="I91" i="3"/>
  <c r="E91" i="3"/>
  <c r="N90" i="3"/>
  <c r="I90" i="3"/>
  <c r="E90" i="3"/>
  <c r="N89" i="3"/>
  <c r="D89" i="3" s="1"/>
  <c r="I89" i="3"/>
  <c r="E89" i="3"/>
  <c r="N88" i="3"/>
  <c r="I88" i="3"/>
  <c r="E88" i="3"/>
  <c r="N87" i="3"/>
  <c r="I87" i="3"/>
  <c r="E87" i="3"/>
  <c r="N86" i="3"/>
  <c r="I86" i="3"/>
  <c r="E86" i="3"/>
  <c r="N85" i="3"/>
  <c r="I85" i="3"/>
  <c r="E85" i="3"/>
  <c r="Q84" i="3"/>
  <c r="P84" i="3"/>
  <c r="O84" i="3"/>
  <c r="M84" i="3"/>
  <c r="L84" i="3"/>
  <c r="K84" i="3"/>
  <c r="J84" i="3"/>
  <c r="H84" i="3"/>
  <c r="G84" i="3"/>
  <c r="F84" i="3"/>
  <c r="N83" i="3"/>
  <c r="I83" i="3"/>
  <c r="E83" i="3"/>
  <c r="N82" i="3"/>
  <c r="I82" i="3"/>
  <c r="E82" i="3"/>
  <c r="N81" i="3"/>
  <c r="I81" i="3"/>
  <c r="E81" i="3"/>
  <c r="N80" i="3"/>
  <c r="I80" i="3"/>
  <c r="E80" i="3"/>
  <c r="N79" i="3"/>
  <c r="I79" i="3"/>
  <c r="E79" i="3"/>
  <c r="N78" i="3"/>
  <c r="I78" i="3"/>
  <c r="E78" i="3"/>
  <c r="N77" i="3"/>
  <c r="I77" i="3"/>
  <c r="E77" i="3"/>
  <c r="N76" i="3"/>
  <c r="I76" i="3"/>
  <c r="E76" i="3"/>
  <c r="N75" i="3"/>
  <c r="I75" i="3"/>
  <c r="E75" i="3"/>
  <c r="N74" i="3"/>
  <c r="I74" i="3"/>
  <c r="E74" i="3"/>
  <c r="N73" i="3"/>
  <c r="I73" i="3"/>
  <c r="E73" i="3"/>
  <c r="N72" i="3"/>
  <c r="I72" i="3"/>
  <c r="E72" i="3"/>
  <c r="N71" i="3"/>
  <c r="I71" i="3"/>
  <c r="E71" i="3"/>
  <c r="N70" i="3"/>
  <c r="I70" i="3"/>
  <c r="E70" i="3"/>
  <c r="N69" i="3"/>
  <c r="I69" i="3"/>
  <c r="E69" i="3"/>
  <c r="Q68" i="3"/>
  <c r="P68" i="3"/>
  <c r="O68" i="3"/>
  <c r="M68" i="3"/>
  <c r="L68" i="3"/>
  <c r="K68" i="3"/>
  <c r="J68" i="3"/>
  <c r="H68" i="3"/>
  <c r="G68" i="3"/>
  <c r="F68" i="3"/>
  <c r="N67" i="3"/>
  <c r="I67" i="3"/>
  <c r="E67" i="3"/>
  <c r="N66" i="3"/>
  <c r="I66" i="3"/>
  <c r="E66" i="3"/>
  <c r="Q65" i="3"/>
  <c r="P65" i="3"/>
  <c r="O65" i="3"/>
  <c r="M65" i="3"/>
  <c r="L65" i="3"/>
  <c r="K65" i="3"/>
  <c r="J65" i="3"/>
  <c r="H65" i="3"/>
  <c r="G65" i="3"/>
  <c r="F65" i="3"/>
  <c r="N64" i="3"/>
  <c r="I64" i="3"/>
  <c r="E64" i="3"/>
  <c r="N63" i="3"/>
  <c r="I63" i="3"/>
  <c r="E63" i="3"/>
  <c r="N62" i="3"/>
  <c r="I62" i="3"/>
  <c r="E62" i="3"/>
  <c r="D62" i="3" s="1"/>
  <c r="N61" i="3"/>
  <c r="I61" i="3"/>
  <c r="E61" i="3"/>
  <c r="N60" i="3"/>
  <c r="I60" i="3"/>
  <c r="E60" i="3"/>
  <c r="N59" i="3"/>
  <c r="I59" i="3"/>
  <c r="E59" i="3"/>
  <c r="Q58" i="3"/>
  <c r="P58" i="3"/>
  <c r="O58" i="3"/>
  <c r="M58" i="3"/>
  <c r="L58" i="3"/>
  <c r="K58" i="3"/>
  <c r="J58" i="3"/>
  <c r="H58" i="3"/>
  <c r="G58" i="3"/>
  <c r="F58" i="3"/>
  <c r="N57" i="3"/>
  <c r="I57" i="3"/>
  <c r="E57" i="3"/>
  <c r="N56" i="3"/>
  <c r="I56" i="3"/>
  <c r="E56" i="3"/>
  <c r="N55" i="3"/>
  <c r="I55" i="3"/>
  <c r="E55" i="3"/>
  <c r="N54" i="3"/>
  <c r="I54" i="3"/>
  <c r="E54" i="3"/>
  <c r="N53" i="3"/>
  <c r="I53" i="3"/>
  <c r="E31" i="5" s="1"/>
  <c r="E30" i="5" s="1"/>
  <c r="E53" i="3"/>
  <c r="E29" i="5" s="1"/>
  <c r="Q52" i="3"/>
  <c r="P52" i="3"/>
  <c r="O52" i="3"/>
  <c r="M52" i="3"/>
  <c r="L52" i="3"/>
  <c r="K52" i="3"/>
  <c r="J52" i="3"/>
  <c r="H52" i="3"/>
  <c r="G52" i="3"/>
  <c r="F52" i="3"/>
  <c r="N51" i="3"/>
  <c r="I51" i="3"/>
  <c r="E51" i="3"/>
  <c r="N50" i="3"/>
  <c r="I50" i="3"/>
  <c r="E50" i="3"/>
  <c r="N49" i="3"/>
  <c r="I49" i="3"/>
  <c r="E49" i="3"/>
  <c r="N48" i="3"/>
  <c r="I48" i="3"/>
  <c r="E48" i="3"/>
  <c r="N47" i="3"/>
  <c r="I47" i="3"/>
  <c r="D47" i="3" s="1"/>
  <c r="D19" i="3" s="1"/>
  <c r="E47" i="3"/>
  <c r="N46" i="3"/>
  <c r="I46" i="3"/>
  <c r="E46" i="3"/>
  <c r="D46" i="3" s="1"/>
  <c r="D17" i="3" s="1"/>
  <c r="Q45" i="3"/>
  <c r="P45" i="3"/>
  <c r="O45" i="3"/>
  <c r="N45" i="3" s="1"/>
  <c r="M45" i="3"/>
  <c r="L45" i="3"/>
  <c r="K45" i="3"/>
  <c r="J45" i="3"/>
  <c r="H45" i="3"/>
  <c r="G45" i="3"/>
  <c r="F45" i="3"/>
  <c r="N44" i="3"/>
  <c r="I44" i="3"/>
  <c r="E44" i="3"/>
  <c r="Q43" i="3"/>
  <c r="P43" i="3"/>
  <c r="O43" i="3"/>
  <c r="N43" i="3"/>
  <c r="M43" i="3"/>
  <c r="L43" i="3"/>
  <c r="K43" i="3"/>
  <c r="J43" i="3"/>
  <c r="H43" i="3"/>
  <c r="G43" i="3"/>
  <c r="F43" i="3"/>
  <c r="E43" i="3" s="1"/>
  <c r="N42" i="3"/>
  <c r="I42" i="3"/>
  <c r="E42" i="3"/>
  <c r="N41" i="3"/>
  <c r="I41" i="3"/>
  <c r="E41" i="3"/>
  <c r="Q40" i="3"/>
  <c r="P40" i="3"/>
  <c r="O40" i="3"/>
  <c r="M40" i="3"/>
  <c r="L40" i="3"/>
  <c r="K40" i="3"/>
  <c r="J40" i="3"/>
  <c r="H40" i="3"/>
  <c r="G40" i="3"/>
  <c r="F40" i="3"/>
  <c r="N39" i="3"/>
  <c r="I39" i="3"/>
  <c r="E39" i="3"/>
  <c r="D39" i="3" s="1"/>
  <c r="N38" i="3"/>
  <c r="I38" i="3"/>
  <c r="E38" i="3"/>
  <c r="Q37" i="3"/>
  <c r="P37" i="3"/>
  <c r="P15" i="3" s="1"/>
  <c r="O37" i="3"/>
  <c r="M37" i="3"/>
  <c r="M15" i="3" s="1"/>
  <c r="L37" i="3"/>
  <c r="L15" i="3" s="1"/>
  <c r="K37" i="3"/>
  <c r="K15" i="3" s="1"/>
  <c r="J37" i="3"/>
  <c r="H37" i="3"/>
  <c r="H15" i="3" s="1"/>
  <c r="G37" i="3"/>
  <c r="E37" i="3" s="1"/>
  <c r="F37" i="3"/>
  <c r="F15" i="3" s="1"/>
  <c r="N36" i="3"/>
  <c r="I36" i="3"/>
  <c r="E36" i="3"/>
  <c r="N35" i="3"/>
  <c r="I35" i="3"/>
  <c r="E35" i="3"/>
  <c r="Q34" i="3"/>
  <c r="P34" i="3"/>
  <c r="O34" i="3"/>
  <c r="N34" i="3" s="1"/>
  <c r="M34" i="3"/>
  <c r="L34" i="3"/>
  <c r="K34" i="3"/>
  <c r="J34" i="3"/>
  <c r="H34" i="3"/>
  <c r="G34" i="3"/>
  <c r="F34" i="3"/>
  <c r="N33" i="3"/>
  <c r="I33" i="3"/>
  <c r="D33" i="3" s="1"/>
  <c r="N32" i="3"/>
  <c r="I32" i="3"/>
  <c r="D32" i="3" s="1"/>
  <c r="Q31" i="3"/>
  <c r="Q12" i="3" s="1"/>
  <c r="P31" i="3"/>
  <c r="P12" i="3" s="1"/>
  <c r="O31" i="3"/>
  <c r="O12" i="3" s="1"/>
  <c r="M31" i="3"/>
  <c r="M12" i="3" s="1"/>
  <c r="L31" i="3"/>
  <c r="K31" i="3"/>
  <c r="J31" i="3"/>
  <c r="I31" i="3" s="1"/>
  <c r="I12" i="3" s="1"/>
  <c r="H31" i="3"/>
  <c r="H12" i="3" s="1"/>
  <c r="G31" i="3"/>
  <c r="G12" i="3" s="1"/>
  <c r="F31" i="3"/>
  <c r="N30" i="3"/>
  <c r="N11" i="3" s="1"/>
  <c r="I30" i="3"/>
  <c r="E30" i="3"/>
  <c r="J28" i="3"/>
  <c r="Q15" i="3"/>
  <c r="Q14" i="3"/>
  <c r="L14" i="3"/>
  <c r="K14" i="3"/>
  <c r="H14" i="3"/>
  <c r="E12" i="3"/>
  <c r="Q11" i="3"/>
  <c r="P11" i="3"/>
  <c r="O11" i="3"/>
  <c r="M11" i="3"/>
  <c r="L11" i="3"/>
  <c r="K11" i="3"/>
  <c r="J11" i="3"/>
  <c r="I11" i="3"/>
  <c r="H11" i="3"/>
  <c r="G11" i="3"/>
  <c r="F11" i="3"/>
  <c r="D92" i="2"/>
  <c r="D56" i="2"/>
  <c r="D40" i="2"/>
  <c r="D35" i="2"/>
  <c r="D31" i="2"/>
  <c r="D26" i="2"/>
  <c r="D20" i="2"/>
  <c r="D16" i="2"/>
  <c r="D12" i="2"/>
  <c r="D36" i="3" l="1"/>
  <c r="E36" i="4"/>
  <c r="F12" i="5"/>
  <c r="F11" i="5" s="1"/>
  <c r="N142" i="3"/>
  <c r="L28" i="3"/>
  <c r="D189" i="3"/>
  <c r="D188" i="3"/>
  <c r="N124" i="3"/>
  <c r="I124" i="3"/>
  <c r="D175" i="3"/>
  <c r="D181" i="3"/>
  <c r="D187" i="3"/>
  <c r="D178" i="3"/>
  <c r="D184" i="3"/>
  <c r="D180" i="3"/>
  <c r="D186" i="3"/>
  <c r="E131" i="3"/>
  <c r="D176" i="3"/>
  <c r="D182" i="3"/>
  <c r="D177" i="3"/>
  <c r="D183" i="3"/>
  <c r="D179" i="3"/>
  <c r="D185" i="3"/>
  <c r="D174" i="3"/>
  <c r="N120" i="3"/>
  <c r="P118" i="3"/>
  <c r="N118" i="3" s="1"/>
  <c r="D172" i="3"/>
  <c r="D171" i="3"/>
  <c r="F118" i="3"/>
  <c r="N117" i="3"/>
  <c r="D168" i="3"/>
  <c r="E117" i="3"/>
  <c r="I113" i="3"/>
  <c r="F108" i="3"/>
  <c r="E113" i="3"/>
  <c r="D162" i="3"/>
  <c r="D164" i="3"/>
  <c r="D159" i="3"/>
  <c r="E107" i="3"/>
  <c r="N104" i="3"/>
  <c r="D158" i="3"/>
  <c r="D155" i="3"/>
  <c r="D157" i="3"/>
  <c r="D154" i="3"/>
  <c r="H96" i="3"/>
  <c r="D150" i="3"/>
  <c r="N96" i="3"/>
  <c r="D149" i="3"/>
  <c r="D147" i="3"/>
  <c r="I95" i="3"/>
  <c r="P93" i="3"/>
  <c r="O14" i="3"/>
  <c r="D146" i="3"/>
  <c r="E94" i="3"/>
  <c r="D34" i="2"/>
  <c r="I106" i="3"/>
  <c r="F101" i="3"/>
  <c r="M101" i="3"/>
  <c r="I103" i="3"/>
  <c r="J101" i="3"/>
  <c r="Q101" i="3"/>
  <c r="L101" i="3"/>
  <c r="G101" i="3"/>
  <c r="K101" i="3"/>
  <c r="N122" i="3"/>
  <c r="N136" i="3"/>
  <c r="I135" i="3"/>
  <c r="E135" i="3"/>
  <c r="N135" i="3"/>
  <c r="E134" i="3"/>
  <c r="N134" i="3"/>
  <c r="I132" i="3"/>
  <c r="G121" i="3"/>
  <c r="I129" i="3"/>
  <c r="L121" i="3"/>
  <c r="K121" i="3"/>
  <c r="N127" i="3"/>
  <c r="O121" i="3"/>
  <c r="E126" i="3"/>
  <c r="F121" i="3"/>
  <c r="P121" i="3"/>
  <c r="I142" i="3"/>
  <c r="F137" i="3"/>
  <c r="N141" i="3"/>
  <c r="K137" i="3"/>
  <c r="H101" i="3"/>
  <c r="I107" i="3"/>
  <c r="M137" i="3"/>
  <c r="L137" i="3"/>
  <c r="E112" i="3"/>
  <c r="H108" i="3"/>
  <c r="P108" i="3"/>
  <c r="G114" i="3"/>
  <c r="E114" i="3" s="1"/>
  <c r="J114" i="3"/>
  <c r="Q114" i="3"/>
  <c r="L114" i="3"/>
  <c r="F114" i="3"/>
  <c r="H114" i="3"/>
  <c r="P114" i="3"/>
  <c r="N114" i="3" s="1"/>
  <c r="K114" i="3"/>
  <c r="K118" i="3"/>
  <c r="M118" i="3"/>
  <c r="Q118" i="3"/>
  <c r="J118" i="3"/>
  <c r="H118" i="3"/>
  <c r="G137" i="3"/>
  <c r="Q137" i="3"/>
  <c r="E139" i="3"/>
  <c r="O137" i="3"/>
  <c r="J121" i="3"/>
  <c r="M121" i="3"/>
  <c r="Q121" i="3"/>
  <c r="K108" i="3"/>
  <c r="G108" i="3"/>
  <c r="I110" i="3"/>
  <c r="Q108" i="3"/>
  <c r="D80" i="3"/>
  <c r="D51" i="3"/>
  <c r="D64" i="3"/>
  <c r="E58" i="3"/>
  <c r="D60" i="3"/>
  <c r="D63" i="3"/>
  <c r="D54" i="3"/>
  <c r="D82" i="3"/>
  <c r="D81" i="3"/>
  <c r="D78" i="3"/>
  <c r="D77" i="3"/>
  <c r="D74" i="3"/>
  <c r="D73" i="3"/>
  <c r="D71" i="3"/>
  <c r="D69" i="3"/>
  <c r="D83" i="3"/>
  <c r="D90" i="3"/>
  <c r="D85" i="3"/>
  <c r="I65" i="3"/>
  <c r="D49" i="3"/>
  <c r="D18" i="3" s="1"/>
  <c r="I34" i="3"/>
  <c r="D88" i="3"/>
  <c r="D86" i="3"/>
  <c r="D87" i="3"/>
  <c r="D72" i="3"/>
  <c r="D91" i="3"/>
  <c r="D79" i="3"/>
  <c r="D76" i="3"/>
  <c r="D75" i="3"/>
  <c r="D70" i="3"/>
  <c r="D67" i="3"/>
  <c r="D66" i="3"/>
  <c r="D61" i="3"/>
  <c r="D59" i="3"/>
  <c r="D50" i="3"/>
  <c r="D48" i="3"/>
  <c r="D190" i="3"/>
  <c r="E99" i="3"/>
  <c r="N100" i="3"/>
  <c r="N99" i="3"/>
  <c r="D44" i="3"/>
  <c r="P29" i="3"/>
  <c r="P25" i="3" s="1"/>
  <c r="N37" i="3"/>
  <c r="N15" i="3" s="1"/>
  <c r="I37" i="3"/>
  <c r="I15" i="3" s="1"/>
  <c r="G15" i="3"/>
  <c r="D38" i="3"/>
  <c r="L12" i="3"/>
  <c r="M28" i="3"/>
  <c r="H28" i="3"/>
  <c r="P137" i="3"/>
  <c r="P28" i="3"/>
  <c r="H137" i="3"/>
  <c r="E143" i="3"/>
  <c r="J137" i="3"/>
  <c r="I137" i="3" s="1"/>
  <c r="L96" i="3"/>
  <c r="I96" i="3" s="1"/>
  <c r="I98" i="3"/>
  <c r="M96" i="3"/>
  <c r="G96" i="3"/>
  <c r="D92" i="3"/>
  <c r="I40" i="3"/>
  <c r="E40" i="3"/>
  <c r="D42" i="3"/>
  <c r="D41" i="3"/>
  <c r="E13" i="5"/>
  <c r="E41" i="5" s="1"/>
  <c r="M108" i="3"/>
  <c r="N113" i="3"/>
  <c r="O108" i="3"/>
  <c r="M29" i="3"/>
  <c r="M25" i="3" s="1"/>
  <c r="L29" i="3"/>
  <c r="L25" i="3" s="1"/>
  <c r="I52" i="3"/>
  <c r="D57" i="3"/>
  <c r="D55" i="3"/>
  <c r="H29" i="3"/>
  <c r="H25" i="3" s="1"/>
  <c r="D56" i="3"/>
  <c r="D30" i="3"/>
  <c r="D11" i="3" s="1"/>
  <c r="F14" i="3"/>
  <c r="F28" i="3"/>
  <c r="K28" i="3"/>
  <c r="I28" i="3" s="1"/>
  <c r="I94" i="3"/>
  <c r="I14" i="3" s="1"/>
  <c r="K93" i="3"/>
  <c r="F13" i="3"/>
  <c r="J93" i="3"/>
  <c r="Q93" i="3"/>
  <c r="N93" i="3"/>
  <c r="N13" i="3" s="1"/>
  <c r="G93" i="3"/>
  <c r="G13" i="3" s="1"/>
  <c r="P13" i="3"/>
  <c r="H93" i="3"/>
  <c r="O13" i="3"/>
  <c r="D35" i="3"/>
  <c r="D14" i="3" s="1"/>
  <c r="G29" i="3"/>
  <c r="G25" i="3" s="1"/>
  <c r="F29" i="3"/>
  <c r="F25" i="3" s="1"/>
  <c r="E10" i="4"/>
  <c r="E204" i="3"/>
  <c r="H13" i="3"/>
  <c r="Q29" i="3"/>
  <c r="Q25" i="3" s="1"/>
  <c r="J12" i="3"/>
  <c r="L13" i="3"/>
  <c r="G14" i="3"/>
  <c r="M14" i="3"/>
  <c r="G28" i="3"/>
  <c r="O28" i="3"/>
  <c r="J29" i="3"/>
  <c r="J25" i="3" s="1"/>
  <c r="K29" i="3"/>
  <c r="K25" i="3" s="1"/>
  <c r="M93" i="3"/>
  <c r="E14" i="3"/>
  <c r="F96" i="3"/>
  <c r="E97" i="3"/>
  <c r="O101" i="3"/>
  <c r="N101" i="3" s="1"/>
  <c r="J108" i="3"/>
  <c r="E138" i="3"/>
  <c r="O15" i="3"/>
  <c r="E11" i="3"/>
  <c r="K12" i="3"/>
  <c r="J15" i="3"/>
  <c r="E34" i="3"/>
  <c r="E100" i="3"/>
  <c r="I116" i="3"/>
  <c r="E122" i="3"/>
  <c r="D156" i="3"/>
  <c r="F12" i="3"/>
  <c r="O29" i="3"/>
  <c r="O25" i="3" s="1"/>
  <c r="E109" i="3"/>
  <c r="E37" i="5" s="1"/>
  <c r="E36" i="5" s="1"/>
  <c r="I112" i="3"/>
  <c r="H121" i="3"/>
  <c r="E40" i="4"/>
  <c r="I43" i="3"/>
  <c r="D43" i="3" s="1"/>
  <c r="E52" i="3"/>
  <c r="I104" i="3"/>
  <c r="N125" i="3"/>
  <c r="I131" i="3"/>
  <c r="N140" i="3"/>
  <c r="N31" i="3"/>
  <c r="N12" i="3" s="1"/>
  <c r="N58" i="3"/>
  <c r="D58" i="3" s="1"/>
  <c r="E65" i="3"/>
  <c r="N68" i="3"/>
  <c r="N110" i="3"/>
  <c r="I139" i="3"/>
  <c r="E142" i="3"/>
  <c r="I204" i="3"/>
  <c r="N40" i="3"/>
  <c r="N65" i="3"/>
  <c r="E84" i="3"/>
  <c r="I122" i="3"/>
  <c r="E132" i="3"/>
  <c r="E136" i="3"/>
  <c r="I117" i="3"/>
  <c r="I97" i="3"/>
  <c r="N107" i="3"/>
  <c r="E110" i="3"/>
  <c r="E116" i="3"/>
  <c r="N116" i="3"/>
  <c r="E119" i="3"/>
  <c r="I120" i="3"/>
  <c r="N123" i="3"/>
  <c r="E125" i="3"/>
  <c r="N138" i="3"/>
  <c r="I143" i="3"/>
  <c r="N94" i="3"/>
  <c r="N14" i="3" s="1"/>
  <c r="N109" i="3"/>
  <c r="I115" i="3"/>
  <c r="N102" i="3"/>
  <c r="I105" i="3"/>
  <c r="N105" i="3"/>
  <c r="E111" i="3"/>
  <c r="E127" i="3"/>
  <c r="N128" i="3"/>
  <c r="N97" i="3"/>
  <c r="I119" i="3"/>
  <c r="E120" i="3"/>
  <c r="I123" i="3"/>
  <c r="I125" i="3"/>
  <c r="I127" i="3"/>
  <c r="I128" i="3"/>
  <c r="N115" i="3"/>
  <c r="E140" i="3"/>
  <c r="E12" i="5"/>
  <c r="E11" i="5" s="1"/>
  <c r="E14" i="6"/>
  <c r="E30" i="6" s="1"/>
  <c r="E71" i="6"/>
  <c r="E55" i="6" s="1"/>
  <c r="E76" i="6" s="1"/>
  <c r="N52" i="3"/>
  <c r="E68" i="3"/>
  <c r="I84" i="3"/>
  <c r="N95" i="3"/>
  <c r="N98" i="3"/>
  <c r="I100" i="3"/>
  <c r="N119" i="3"/>
  <c r="N132" i="3"/>
  <c r="E133" i="3"/>
  <c r="I136" i="3"/>
  <c r="N143" i="3"/>
  <c r="E45" i="3"/>
  <c r="I68" i="3"/>
  <c r="E115" i="3"/>
  <c r="I58" i="3"/>
  <c r="N84" i="3"/>
  <c r="E95" i="3"/>
  <c r="N204" i="3"/>
  <c r="I45" i="3"/>
  <c r="E123" i="3"/>
  <c r="E128" i="3"/>
  <c r="E130" i="3"/>
  <c r="I130" i="3"/>
  <c r="I133" i="3"/>
  <c r="E141" i="3"/>
  <c r="I141" i="3"/>
  <c r="E15" i="3"/>
  <c r="D53" i="3"/>
  <c r="D21" i="3" s="1"/>
  <c r="I102" i="3"/>
  <c r="E27" i="6"/>
  <c r="E67" i="6" s="1"/>
  <c r="E78" i="6"/>
  <c r="D15" i="2"/>
  <c r="D11" i="2" s="1"/>
  <c r="E28" i="5"/>
  <c r="E53" i="6"/>
  <c r="E74" i="6" s="1"/>
  <c r="E70" i="6" l="1"/>
  <c r="I118" i="3"/>
  <c r="E118" i="3"/>
  <c r="I114" i="3"/>
  <c r="I108" i="3"/>
  <c r="E93" i="3"/>
  <c r="I101" i="3"/>
  <c r="E101" i="3"/>
  <c r="N121" i="3"/>
  <c r="I121" i="3"/>
  <c r="E121" i="3"/>
  <c r="N137" i="3"/>
  <c r="E137" i="3"/>
  <c r="L92" i="3"/>
  <c r="L26" i="3" s="1"/>
  <c r="E108" i="3"/>
  <c r="F92" i="3"/>
  <c r="F26" i="3" s="1"/>
  <c r="P92" i="3"/>
  <c r="P26" i="3" s="1"/>
  <c r="K92" i="3"/>
  <c r="K26" i="3" s="1"/>
  <c r="O92" i="3"/>
  <c r="O26" i="3" s="1"/>
  <c r="Q92" i="3"/>
  <c r="Q26" i="3" s="1"/>
  <c r="D22" i="3"/>
  <c r="D84" i="3"/>
  <c r="D65" i="3"/>
  <c r="D37" i="3"/>
  <c r="D15" i="3" s="1"/>
  <c r="N25" i="3"/>
  <c r="N28" i="3"/>
  <c r="E28" i="3"/>
  <c r="H92" i="3"/>
  <c r="H26" i="3" s="1"/>
  <c r="E96" i="3"/>
  <c r="D40" i="3"/>
  <c r="N108" i="3"/>
  <c r="J92" i="3"/>
  <c r="J26" i="3" s="1"/>
  <c r="D52" i="3"/>
  <c r="D20" i="3" s="1"/>
  <c r="E25" i="3"/>
  <c r="G92" i="3"/>
  <c r="G26" i="3" s="1"/>
  <c r="K13" i="3"/>
  <c r="I93" i="3"/>
  <c r="I13" i="3" s="1"/>
  <c r="E13" i="3"/>
  <c r="J13" i="3"/>
  <c r="Q13" i="3"/>
  <c r="N29" i="3"/>
  <c r="I29" i="3"/>
  <c r="I25" i="3"/>
  <c r="E29" i="3"/>
  <c r="D34" i="3"/>
  <c r="D13" i="3" s="1"/>
  <c r="E29" i="4"/>
  <c r="E34" i="4" s="1"/>
  <c r="E54" i="6"/>
  <c r="E75" i="6" s="1"/>
  <c r="E31" i="6"/>
  <c r="E29" i="6" s="1"/>
  <c r="E69" i="6" s="1"/>
  <c r="M92" i="3"/>
  <c r="M26" i="3" s="1"/>
  <c r="M13" i="3"/>
  <c r="D31" i="3"/>
  <c r="D12" i="3" s="1"/>
  <c r="D68" i="3"/>
  <c r="D45" i="3"/>
  <c r="D16" i="3" s="1"/>
  <c r="E72" i="6" l="1"/>
  <c r="N26" i="3"/>
  <c r="N92" i="3"/>
  <c r="D28" i="3"/>
  <c r="E26" i="3"/>
  <c r="I92" i="3"/>
  <c r="E92" i="3"/>
  <c r="D25" i="3"/>
  <c r="E55" i="4"/>
  <c r="E54" i="4" s="1"/>
  <c r="D29" i="3"/>
  <c r="D23" i="3" s="1"/>
  <c r="I26" i="3"/>
  <c r="D26" i="3" l="1"/>
  <c r="J242" i="3" s="1"/>
  <c r="J239" i="3" s="1"/>
  <c r="Q242" i="3" l="1"/>
  <c r="Q233" i="3" s="1"/>
  <c r="M242" i="3"/>
  <c r="M239" i="3" s="1"/>
  <c r="F242" i="3"/>
  <c r="F239" i="3" s="1"/>
  <c r="O242" i="3"/>
  <c r="O240" i="3" s="1"/>
  <c r="N242" i="3"/>
  <c r="H242" i="3"/>
  <c r="H227" i="3" s="1"/>
  <c r="K242" i="3"/>
  <c r="K238" i="3" s="1"/>
  <c r="P242" i="3"/>
  <c r="P236" i="3" s="1"/>
  <c r="G242" i="3"/>
  <c r="G240" i="3" s="1"/>
  <c r="L242" i="3"/>
  <c r="L240" i="3" s="1"/>
  <c r="J197" i="3"/>
  <c r="J196" i="3" s="1"/>
  <c r="J202" i="3"/>
  <c r="J18" i="3" s="1"/>
  <c r="J203" i="3"/>
  <c r="J208" i="3"/>
  <c r="J221" i="3"/>
  <c r="J227" i="3"/>
  <c r="J230" i="3"/>
  <c r="J231" i="3"/>
  <c r="J234" i="3"/>
  <c r="J240" i="3"/>
  <c r="J194" i="3"/>
  <c r="J199" i="3"/>
  <c r="J17" i="3" s="1"/>
  <c r="J201" i="3"/>
  <c r="J207" i="3"/>
  <c r="J209" i="3"/>
  <c r="J210" i="3"/>
  <c r="J216" i="3"/>
  <c r="J219" i="3"/>
  <c r="J220" i="3"/>
  <c r="J222" i="3"/>
  <c r="J223" i="3"/>
  <c r="J224" i="3"/>
  <c r="J226" i="3"/>
  <c r="J228" i="3"/>
  <c r="J232" i="3"/>
  <c r="J236" i="3"/>
  <c r="J237" i="3"/>
  <c r="J192" i="3"/>
  <c r="J191" i="3" s="1"/>
  <c r="J200" i="3"/>
  <c r="J213" i="3"/>
  <c r="J214" i="3"/>
  <c r="J217" i="3"/>
  <c r="J225" i="3"/>
  <c r="J238" i="3"/>
  <c r="J195" i="3"/>
  <c r="J206" i="3"/>
  <c r="J21" i="3" s="1"/>
  <c r="J212" i="3"/>
  <c r="J229" i="3"/>
  <c r="J233" i="3"/>
  <c r="Q202" i="3" l="1"/>
  <c r="Q18" i="3" s="1"/>
  <c r="Q237" i="3"/>
  <c r="Q199" i="3"/>
  <c r="Q17" i="3" s="1"/>
  <c r="Q232" i="3"/>
  <c r="Q208" i="3"/>
  <c r="Q220" i="3"/>
  <c r="Q207" i="3"/>
  <c r="Q234" i="3"/>
  <c r="Q229" i="3"/>
  <c r="Q230" i="3"/>
  <c r="M234" i="3"/>
  <c r="Q228" i="3"/>
  <c r="F223" i="3"/>
  <c r="M195" i="3"/>
  <c r="M224" i="3"/>
  <c r="M199" i="3"/>
  <c r="M17" i="3" s="1"/>
  <c r="F216" i="3"/>
  <c r="Q227" i="3"/>
  <c r="Q224" i="3"/>
  <c r="M232" i="3"/>
  <c r="Q203" i="3"/>
  <c r="Q231" i="3"/>
  <c r="F206" i="3"/>
  <c r="F21" i="3" s="1"/>
  <c r="Q225" i="3"/>
  <c r="Q240" i="3"/>
  <c r="Q217" i="3"/>
  <c r="Q192" i="3"/>
  <c r="Q191" i="3" s="1"/>
  <c r="Q223" i="3"/>
  <c r="H203" i="3"/>
  <c r="M212" i="3"/>
  <c r="M200" i="3"/>
  <c r="M19" i="3" s="1"/>
  <c r="F232" i="3"/>
  <c r="Q219" i="3"/>
  <c r="M228" i="3"/>
  <c r="Q201" i="3"/>
  <c r="Q210" i="3"/>
  <c r="M197" i="3"/>
  <c r="M196" i="3" s="1"/>
  <c r="L239" i="3"/>
  <c r="O216" i="3"/>
  <c r="F210" i="3"/>
  <c r="F197" i="3"/>
  <c r="F196" i="3" s="1"/>
  <c r="M238" i="3"/>
  <c r="O199" i="3"/>
  <c r="O17" i="3" s="1"/>
  <c r="F237" i="3"/>
  <c r="F212" i="3"/>
  <c r="Q209" i="3"/>
  <c r="Q195" i="3"/>
  <c r="Q236" i="3"/>
  <c r="M221" i="3"/>
  <c r="M213" i="3"/>
  <c r="Q212" i="3"/>
  <c r="F228" i="3"/>
  <c r="F219" i="3"/>
  <c r="O210" i="3"/>
  <c r="O197" i="3"/>
  <c r="O196" i="3" s="1"/>
  <c r="F222" i="3"/>
  <c r="F209" i="3"/>
  <c r="F226" i="3"/>
  <c r="M219" i="3"/>
  <c r="O229" i="3"/>
  <c r="M216" i="3"/>
  <c r="M206" i="3"/>
  <c r="M21" i="3" s="1"/>
  <c r="M227" i="3"/>
  <c r="M223" i="3"/>
  <c r="L209" i="3"/>
  <c r="M194" i="3"/>
  <c r="M207" i="3"/>
  <c r="F213" i="3"/>
  <c r="F203" i="3"/>
  <c r="F208" i="3"/>
  <c r="M230" i="3"/>
  <c r="Q238" i="3"/>
  <c r="Q226" i="3"/>
  <c r="M214" i="3"/>
  <c r="M203" i="3"/>
  <c r="Q239" i="3"/>
  <c r="O232" i="3"/>
  <c r="M226" i="3"/>
  <c r="Q216" i="3"/>
  <c r="Q213" i="3"/>
  <c r="Q194" i="3"/>
  <c r="F195" i="3"/>
  <c r="F201" i="3"/>
  <c r="F231" i="3"/>
  <c r="L192" i="3"/>
  <c r="L191" i="3" s="1"/>
  <c r="L237" i="3"/>
  <c r="O192" i="3"/>
  <c r="O191" i="3" s="1"/>
  <c r="F207" i="3"/>
  <c r="F221" i="3"/>
  <c r="F233" i="3"/>
  <c r="F224" i="3"/>
  <c r="F217" i="3"/>
  <c r="F238" i="3"/>
  <c r="M209" i="3"/>
  <c r="M201" i="3"/>
  <c r="M192" i="3"/>
  <c r="M191" i="3" s="1"/>
  <c r="M231" i="3"/>
  <c r="M210" i="3"/>
  <c r="M220" i="3"/>
  <c r="O208" i="3"/>
  <c r="M202" i="3"/>
  <c r="M18" i="3" s="1"/>
  <c r="F200" i="3"/>
  <c r="F19" i="3" s="1"/>
  <c r="F229" i="3"/>
  <c r="F202" i="3"/>
  <c r="F18" i="3" s="1"/>
  <c r="F194" i="3"/>
  <c r="F214" i="3"/>
  <c r="F225" i="3"/>
  <c r="F220" i="3"/>
  <c r="Q222" i="3"/>
  <c r="Q206" i="3"/>
  <c r="Q21" i="3" s="1"/>
  <c r="M240" i="3"/>
  <c r="M233" i="3"/>
  <c r="Q221" i="3"/>
  <c r="Q200" i="3"/>
  <c r="Q19" i="3" s="1"/>
  <c r="M236" i="3"/>
  <c r="M229" i="3"/>
  <c r="M225" i="3"/>
  <c r="M222" i="3"/>
  <c r="M217" i="3"/>
  <c r="Q197" i="3"/>
  <c r="Q196" i="3" s="1"/>
  <c r="M237" i="3"/>
  <c r="Q214" i="3"/>
  <c r="M208" i="3"/>
  <c r="F230" i="3"/>
  <c r="F234" i="3"/>
  <c r="F240" i="3"/>
  <c r="F192" i="3"/>
  <c r="F191" i="3" s="1"/>
  <c r="F199" i="3"/>
  <c r="F17" i="3" s="1"/>
  <c r="F236" i="3"/>
  <c r="F227" i="3"/>
  <c r="L207" i="3"/>
  <c r="L231" i="3"/>
  <c r="O226" i="3"/>
  <c r="O200" i="3"/>
  <c r="O19" i="3" s="1"/>
  <c r="L195" i="3"/>
  <c r="O234" i="3"/>
  <c r="L221" i="3"/>
  <c r="G219" i="3"/>
  <c r="G227" i="3"/>
  <c r="G214" i="3"/>
  <c r="G237" i="3"/>
  <c r="O228" i="3"/>
  <c r="G202" i="3"/>
  <c r="G18" i="3" s="1"/>
  <c r="O238" i="3"/>
  <c r="L201" i="3"/>
  <c r="L222" i="3"/>
  <c r="H206" i="3"/>
  <c r="H21" i="3" s="1"/>
  <c r="H219" i="3"/>
  <c r="K237" i="3"/>
  <c r="O214" i="3"/>
  <c r="O236" i="3"/>
  <c r="N236" i="3" s="1"/>
  <c r="H212" i="3"/>
  <c r="O202" i="3"/>
  <c r="O18" i="3" s="1"/>
  <c r="O223" i="3"/>
  <c r="L210" i="3"/>
  <c r="L219" i="3"/>
  <c r="K230" i="3"/>
  <c r="P223" i="3"/>
  <c r="H217" i="3"/>
  <c r="H230" i="3"/>
  <c r="K224" i="3"/>
  <c r="K221" i="3"/>
  <c r="O220" i="3"/>
  <c r="P201" i="3"/>
  <c r="P214" i="3"/>
  <c r="P240" i="3"/>
  <c r="N240" i="3" s="1"/>
  <c r="P234" i="3"/>
  <c r="P219" i="3"/>
  <c r="P203" i="3"/>
  <c r="P224" i="3"/>
  <c r="P200" i="3"/>
  <c r="K227" i="3"/>
  <c r="H220" i="3"/>
  <c r="P206" i="3"/>
  <c r="P21" i="3" s="1"/>
  <c r="P233" i="3"/>
  <c r="H197" i="3"/>
  <c r="H196" i="3" s="1"/>
  <c r="H240" i="3"/>
  <c r="P222" i="3"/>
  <c r="K226" i="3"/>
  <c r="H210" i="3"/>
  <c r="H228" i="3"/>
  <c r="K223" i="3"/>
  <c r="H214" i="3"/>
  <c r="P230" i="3"/>
  <c r="P226" i="3"/>
  <c r="H237" i="3"/>
  <c r="K212" i="3"/>
  <c r="O237" i="3"/>
  <c r="L229" i="3"/>
  <c r="L202" i="3"/>
  <c r="L18" i="3" s="1"/>
  <c r="O194" i="3"/>
  <c r="H233" i="3"/>
  <c r="O222" i="3"/>
  <c r="L213" i="3"/>
  <c r="H194" i="3"/>
  <c r="O239" i="3"/>
  <c r="L230" i="3"/>
  <c r="P217" i="3"/>
  <c r="H236" i="3"/>
  <c r="O231" i="3"/>
  <c r="P212" i="3"/>
  <c r="H199" i="3"/>
  <c r="H17" i="3" s="1"/>
  <c r="H209" i="3"/>
  <c r="K232" i="3"/>
  <c r="H226" i="3"/>
  <c r="H232" i="3"/>
  <c r="H225" i="3"/>
  <c r="K213" i="3"/>
  <c r="H222" i="3"/>
  <c r="O212" i="3"/>
  <c r="L208" i="3"/>
  <c r="O203" i="3"/>
  <c r="H201" i="3"/>
  <c r="K236" i="3"/>
  <c r="K231" i="3"/>
  <c r="K229" i="3"/>
  <c r="H207" i="3"/>
  <c r="K202" i="3"/>
  <c r="K18" i="3" s="1"/>
  <c r="L199" i="3"/>
  <c r="L17" i="3" s="1"/>
  <c r="H239" i="3"/>
  <c r="H234" i="3"/>
  <c r="H221" i="3"/>
  <c r="O217" i="3"/>
  <c r="O206" i="3"/>
  <c r="O21" i="3" s="1"/>
  <c r="H195" i="3"/>
  <c r="K240" i="3"/>
  <c r="I240" i="3" s="1"/>
  <c r="O224" i="3"/>
  <c r="O219" i="3"/>
  <c r="O227" i="3"/>
  <c r="O221" i="3"/>
  <c r="K219" i="3"/>
  <c r="H208" i="3"/>
  <c r="K203" i="3"/>
  <c r="H231" i="3"/>
  <c r="H229" i="3"/>
  <c r="L212" i="3"/>
  <c r="H202" i="3"/>
  <c r="H18" i="3" s="1"/>
  <c r="K197" i="3"/>
  <c r="K196" i="3" s="1"/>
  <c r="L233" i="3"/>
  <c r="H223" i="3"/>
  <c r="L224" i="3"/>
  <c r="H216" i="3"/>
  <c r="O207" i="3"/>
  <c r="O201" i="3"/>
  <c r="H192" i="3"/>
  <c r="H191" i="3" s="1"/>
  <c r="H213" i="3"/>
  <c r="H238" i="3"/>
  <c r="O225" i="3"/>
  <c r="K201" i="3"/>
  <c r="K195" i="3"/>
  <c r="K234" i="3"/>
  <c r="K228" i="3"/>
  <c r="K214" i="3"/>
  <c r="K194" i="3"/>
  <c r="O230" i="3"/>
  <c r="L228" i="3"/>
  <c r="K220" i="3"/>
  <c r="K216" i="3"/>
  <c r="G209" i="3"/>
  <c r="L194" i="3"/>
  <c r="H224" i="3"/>
  <c r="K217" i="3"/>
  <c r="K206" i="3"/>
  <c r="K21" i="3" s="1"/>
  <c r="H200" i="3"/>
  <c r="H19" i="3" s="1"/>
  <c r="O195" i="3"/>
  <c r="K192" i="3"/>
  <c r="K191" i="3" s="1"/>
  <c r="O233" i="3"/>
  <c r="L225" i="3"/>
  <c r="O213" i="3"/>
  <c r="O209" i="3"/>
  <c r="G208" i="3"/>
  <c r="G239" i="3"/>
  <c r="G233" i="3"/>
  <c r="G231" i="3"/>
  <c r="G222" i="3"/>
  <c r="P216" i="3"/>
  <c r="P232" i="3"/>
  <c r="P231" i="3"/>
  <c r="P227" i="3"/>
  <c r="G220" i="3"/>
  <c r="G210" i="3"/>
  <c r="K225" i="3"/>
  <c r="G217" i="3"/>
  <c r="P238" i="3"/>
  <c r="P221" i="3"/>
  <c r="K209" i="3"/>
  <c r="G201" i="3"/>
  <c r="P197" i="3"/>
  <c r="P196" i="3" s="1"/>
  <c r="G195" i="3"/>
  <c r="P237" i="3"/>
  <c r="G192" i="3"/>
  <c r="G191" i="3" s="1"/>
  <c r="P210" i="3"/>
  <c r="P208" i="3"/>
  <c r="P207" i="3"/>
  <c r="G212" i="3"/>
  <c r="P199" i="3"/>
  <c r="P17" i="3" s="1"/>
  <c r="G197" i="3"/>
  <c r="G196" i="3" s="1"/>
  <c r="G234" i="3"/>
  <c r="K210" i="3"/>
  <c r="K207" i="3"/>
  <c r="P225" i="3"/>
  <c r="G216" i="3"/>
  <c r="K208" i="3"/>
  <c r="G206" i="3"/>
  <c r="G21" i="3" s="1"/>
  <c r="K200" i="3"/>
  <c r="K19" i="3" s="1"/>
  <c r="K239" i="3"/>
  <c r="L236" i="3"/>
  <c r="K233" i="3"/>
  <c r="K222" i="3"/>
  <c r="K199" i="3"/>
  <c r="K17" i="3" s="1"/>
  <c r="P195" i="3"/>
  <c r="I242" i="3"/>
  <c r="G230" i="3"/>
  <c r="G228" i="3"/>
  <c r="L223" i="3"/>
  <c r="G207" i="3"/>
  <c r="G203" i="3"/>
  <c r="G194" i="3"/>
  <c r="G225" i="3"/>
  <c r="G229" i="3"/>
  <c r="L203" i="3"/>
  <c r="G232" i="3"/>
  <c r="G226" i="3"/>
  <c r="G224" i="3"/>
  <c r="G221" i="3"/>
  <c r="G213" i="3"/>
  <c r="E242" i="3"/>
  <c r="P229" i="3"/>
  <c r="G223" i="3"/>
  <c r="L220" i="3"/>
  <c r="L217" i="3"/>
  <c r="P202" i="3"/>
  <c r="P18" i="3" s="1"/>
  <c r="G199" i="3"/>
  <c r="G17" i="3" s="1"/>
  <c r="P192" i="3"/>
  <c r="P191" i="3" s="1"/>
  <c r="L234" i="3"/>
  <c r="L227" i="3"/>
  <c r="P213" i="3"/>
  <c r="G200" i="3"/>
  <c r="G19" i="3" s="1"/>
  <c r="P194" i="3"/>
  <c r="G238" i="3"/>
  <c r="G236" i="3"/>
  <c r="P228" i="3"/>
  <c r="L216" i="3"/>
  <c r="P209" i="3"/>
  <c r="L197" i="3"/>
  <c r="L196" i="3" s="1"/>
  <c r="P239" i="3"/>
  <c r="P220" i="3"/>
  <c r="L214" i="3"/>
  <c r="L206" i="3"/>
  <c r="L21" i="3" s="1"/>
  <c r="L200" i="3"/>
  <c r="L19" i="3" s="1"/>
  <c r="L232" i="3"/>
  <c r="L226" i="3"/>
  <c r="L238" i="3"/>
  <c r="I238" i="3" s="1"/>
  <c r="J22" i="3"/>
  <c r="J19" i="3"/>
  <c r="J205" i="3"/>
  <c r="J20" i="3" s="1"/>
  <c r="J198" i="3"/>
  <c r="J16" i="3" s="1"/>
  <c r="J211" i="3"/>
  <c r="J235" i="3"/>
  <c r="J193" i="3"/>
  <c r="J215" i="3"/>
  <c r="J218" i="3"/>
  <c r="I239" i="3" l="1"/>
  <c r="F215" i="3"/>
  <c r="M211" i="3"/>
  <c r="M193" i="3"/>
  <c r="I209" i="3"/>
  <c r="E240" i="3"/>
  <c r="F235" i="3"/>
  <c r="M22" i="3"/>
  <c r="M235" i="3"/>
  <c r="F22" i="3"/>
  <c r="Q193" i="3"/>
  <c r="Q215" i="3"/>
  <c r="N216" i="3"/>
  <c r="N210" i="3"/>
  <c r="M218" i="3"/>
  <c r="F211" i="3"/>
  <c r="F205" i="3"/>
  <c r="F20" i="3" s="1"/>
  <c r="Q198" i="3"/>
  <c r="Q16" i="3" s="1"/>
  <c r="Q211" i="3"/>
  <c r="N232" i="3"/>
  <c r="O215" i="3"/>
  <c r="Q235" i="3"/>
  <c r="N196" i="3"/>
  <c r="M205" i="3"/>
  <c r="M20" i="3" s="1"/>
  <c r="E203" i="3"/>
  <c r="N208" i="3"/>
  <c r="E222" i="3"/>
  <c r="N234" i="3"/>
  <c r="I237" i="3"/>
  <c r="M215" i="3"/>
  <c r="Q22" i="3"/>
  <c r="M198" i="3"/>
  <c r="M16" i="3" s="1"/>
  <c r="F218" i="3"/>
  <c r="F193" i="3"/>
  <c r="F198" i="3"/>
  <c r="F16" i="3" s="1"/>
  <c r="Q205" i="3"/>
  <c r="Q20" i="3" s="1"/>
  <c r="E227" i="3"/>
  <c r="Q218" i="3"/>
  <c r="N228" i="3"/>
  <c r="N200" i="3"/>
  <c r="N19" i="3" s="1"/>
  <c r="I207" i="3"/>
  <c r="I221" i="3"/>
  <c r="E237" i="3"/>
  <c r="I231" i="3"/>
  <c r="N226" i="3"/>
  <c r="I195" i="3"/>
  <c r="L193" i="3"/>
  <c r="E219" i="3"/>
  <c r="E214" i="3"/>
  <c r="I226" i="3"/>
  <c r="E220" i="3"/>
  <c r="I222" i="3"/>
  <c r="N221" i="3"/>
  <c r="P235" i="3"/>
  <c r="E232" i="3"/>
  <c r="I201" i="3"/>
  <c r="N214" i="3"/>
  <c r="N231" i="3"/>
  <c r="N238" i="3"/>
  <c r="N230" i="3"/>
  <c r="H193" i="3"/>
  <c r="H215" i="3"/>
  <c r="O198" i="3"/>
  <c r="O16" i="3" s="1"/>
  <c r="N202" i="3"/>
  <c r="N18" i="3" s="1"/>
  <c r="N237" i="3"/>
  <c r="E197" i="3"/>
  <c r="P19" i="3"/>
  <c r="E194" i="3"/>
  <c r="H211" i="3"/>
  <c r="I229" i="3"/>
  <c r="N224" i="3"/>
  <c r="E212" i="3"/>
  <c r="E217" i="3"/>
  <c r="E229" i="3"/>
  <c r="E236" i="3"/>
  <c r="N222" i="3"/>
  <c r="I212" i="3"/>
  <c r="E228" i="3"/>
  <c r="N203" i="3"/>
  <c r="N220" i="3"/>
  <c r="G211" i="3"/>
  <c r="I214" i="3"/>
  <c r="N195" i="3"/>
  <c r="E210" i="3"/>
  <c r="E200" i="3"/>
  <c r="E19" i="3" s="1"/>
  <c r="I216" i="3"/>
  <c r="P198" i="3"/>
  <c r="P16" i="3" s="1"/>
  <c r="N223" i="3"/>
  <c r="E223" i="3"/>
  <c r="I210" i="3"/>
  <c r="O211" i="3"/>
  <c r="I197" i="3"/>
  <c r="I228" i="3"/>
  <c r="I213" i="3"/>
  <c r="I230" i="3"/>
  <c r="O193" i="3"/>
  <c r="I224" i="3"/>
  <c r="I223" i="3"/>
  <c r="I208" i="3"/>
  <c r="E196" i="3"/>
  <c r="N233" i="3"/>
  <c r="O205" i="3"/>
  <c r="O20" i="3" s="1"/>
  <c r="I219" i="3"/>
  <c r="O235" i="3"/>
  <c r="N194" i="3"/>
  <c r="E201" i="3"/>
  <c r="I234" i="3"/>
  <c r="H205" i="3"/>
  <c r="H20" i="3" s="1"/>
  <c r="I196" i="3"/>
  <c r="E230" i="3"/>
  <c r="N206" i="3"/>
  <c r="N21" i="3" s="1"/>
  <c r="E209" i="3"/>
  <c r="N201" i="3"/>
  <c r="K193" i="3"/>
  <c r="I227" i="3"/>
  <c r="I220" i="3"/>
  <c r="E224" i="3"/>
  <c r="K235" i="3"/>
  <c r="N207" i="3"/>
  <c r="P215" i="3"/>
  <c r="K215" i="3"/>
  <c r="N219" i="3"/>
  <c r="H218" i="3"/>
  <c r="N212" i="3"/>
  <c r="G235" i="3"/>
  <c r="E234" i="3"/>
  <c r="P205" i="3"/>
  <c r="P20" i="3" s="1"/>
  <c r="E233" i="3"/>
  <c r="L235" i="3"/>
  <c r="E202" i="3"/>
  <c r="E18" i="3" s="1"/>
  <c r="K218" i="3"/>
  <c r="I203" i="3"/>
  <c r="I202" i="3"/>
  <c r="I18" i="3" s="1"/>
  <c r="O218" i="3"/>
  <c r="N213" i="3"/>
  <c r="E225" i="3"/>
  <c r="I236" i="3"/>
  <c r="E195" i="3"/>
  <c r="E208" i="3"/>
  <c r="K211" i="3"/>
  <c r="H235" i="3"/>
  <c r="N227" i="3"/>
  <c r="E226" i="3"/>
  <c r="N197" i="3"/>
  <c r="P211" i="3"/>
  <c r="N211" i="3" s="1"/>
  <c r="H22" i="3"/>
  <c r="I232" i="3"/>
  <c r="D242" i="3"/>
  <c r="N217" i="3"/>
  <c r="L211" i="3"/>
  <c r="P193" i="3"/>
  <c r="N209" i="3"/>
  <c r="E213" i="3"/>
  <c r="I233" i="3"/>
  <c r="G215" i="3"/>
  <c r="E239" i="3"/>
  <c r="I194" i="3"/>
  <c r="O22" i="3"/>
  <c r="L205" i="3"/>
  <c r="L20" i="3" s="1"/>
  <c r="I206" i="3"/>
  <c r="I21" i="3" s="1"/>
  <c r="G205" i="3"/>
  <c r="G20" i="3" s="1"/>
  <c r="G218" i="3"/>
  <c r="E231" i="3"/>
  <c r="I225" i="3"/>
  <c r="E216" i="3"/>
  <c r="L198" i="3"/>
  <c r="L16" i="3" s="1"/>
  <c r="G193" i="3"/>
  <c r="K22" i="3"/>
  <c r="I192" i="3"/>
  <c r="I191" i="3" s="1"/>
  <c r="H198" i="3"/>
  <c r="H16" i="3" s="1"/>
  <c r="K198" i="3"/>
  <c r="K16" i="3" s="1"/>
  <c r="E192" i="3"/>
  <c r="E191" i="3" s="1"/>
  <c r="K205" i="3"/>
  <c r="K20" i="3" s="1"/>
  <c r="N199" i="3"/>
  <c r="N17" i="3" s="1"/>
  <c r="I217" i="3"/>
  <c r="N225" i="3"/>
  <c r="I199" i="3"/>
  <c r="I17" i="3" s="1"/>
  <c r="L22" i="3"/>
  <c r="L215" i="3"/>
  <c r="I200" i="3"/>
  <c r="I19" i="3" s="1"/>
  <c r="P22" i="3"/>
  <c r="L218" i="3"/>
  <c r="E238" i="3"/>
  <c r="N229" i="3"/>
  <c r="E206" i="3"/>
  <c r="E21" i="3" s="1"/>
  <c r="G22" i="3"/>
  <c r="N239" i="3"/>
  <c r="G198" i="3"/>
  <c r="G16" i="3" s="1"/>
  <c r="E221" i="3"/>
  <c r="E199" i="3"/>
  <c r="E17" i="3" s="1"/>
  <c r="N192" i="3"/>
  <c r="N191" i="3" s="1"/>
  <c r="E207" i="3"/>
  <c r="P218" i="3"/>
  <c r="J190" i="3"/>
  <c r="J27" i="3" s="1"/>
  <c r="J24" i="3" s="1"/>
  <c r="M190" i="3" l="1"/>
  <c r="M27" i="3" s="1"/>
  <c r="M24" i="3" s="1"/>
  <c r="E211" i="3"/>
  <c r="F190" i="3"/>
  <c r="F23" i="3" s="1"/>
  <c r="N215" i="3"/>
  <c r="Q190" i="3"/>
  <c r="Q27" i="3" s="1"/>
  <c r="Q24" i="3" s="1"/>
  <c r="I193" i="3"/>
  <c r="N235" i="3"/>
  <c r="E215" i="3"/>
  <c r="E193" i="3"/>
  <c r="E235" i="3"/>
  <c r="I235" i="3"/>
  <c r="N198" i="3"/>
  <c r="N16" i="3" s="1"/>
  <c r="E218" i="3"/>
  <c r="I211" i="3"/>
  <c r="O190" i="3"/>
  <c r="O23" i="3" s="1"/>
  <c r="D53" i="2" s="1"/>
  <c r="D87" i="2" s="1"/>
  <c r="N193" i="3"/>
  <c r="P190" i="3"/>
  <c r="P27" i="3" s="1"/>
  <c r="P24" i="3" s="1"/>
  <c r="I22" i="3"/>
  <c r="N205" i="3"/>
  <c r="N20" i="3" s="1"/>
  <c r="E39" i="5"/>
  <c r="E38" i="5" s="1"/>
  <c r="E22" i="3"/>
  <c r="I218" i="3"/>
  <c r="I215" i="3"/>
  <c r="I205" i="3"/>
  <c r="I20" i="3" s="1"/>
  <c r="K190" i="3"/>
  <c r="K27" i="3" s="1"/>
  <c r="K24" i="3" s="1"/>
  <c r="E205" i="3"/>
  <c r="E20" i="3" s="1"/>
  <c r="N22" i="3"/>
  <c r="N218" i="3"/>
  <c r="E198" i="3"/>
  <c r="E16" i="3" s="1"/>
  <c r="I198" i="3"/>
  <c r="I16" i="3" s="1"/>
  <c r="H190" i="3"/>
  <c r="H23" i="3" s="1"/>
  <c r="L190" i="3"/>
  <c r="L27" i="3" s="1"/>
  <c r="L24" i="3" s="1"/>
  <c r="G190" i="3"/>
  <c r="G27" i="3" s="1"/>
  <c r="G24" i="3" s="1"/>
  <c r="J23" i="3"/>
  <c r="D48" i="2" s="1"/>
  <c r="D82" i="2" s="1"/>
  <c r="D96" i="2" s="1"/>
  <c r="F27" i="3" l="1"/>
  <c r="F24" i="3" s="1"/>
  <c r="M23" i="3"/>
  <c r="D51" i="2" s="1"/>
  <c r="D85" i="2" s="1"/>
  <c r="D99" i="2" s="1"/>
  <c r="Q23" i="3"/>
  <c r="D55" i="2" s="1"/>
  <c r="D89" i="2" s="1"/>
  <c r="K23" i="3"/>
  <c r="D49" i="2" s="1"/>
  <c r="D83" i="2" s="1"/>
  <c r="D97" i="2" s="1"/>
  <c r="O27" i="3"/>
  <c r="O24" i="3" s="1"/>
  <c r="P23" i="3"/>
  <c r="D54" i="2" s="1"/>
  <c r="D88" i="2" s="1"/>
  <c r="I27" i="3"/>
  <c r="I24" i="3" s="1"/>
  <c r="I190" i="3"/>
  <c r="I23" i="3" s="1"/>
  <c r="D47" i="2" s="1"/>
  <c r="D81" i="2" s="1"/>
  <c r="D95" i="2" s="1"/>
  <c r="E40" i="5"/>
  <c r="L23" i="3"/>
  <c r="D50" i="2" s="1"/>
  <c r="D84" i="2" s="1"/>
  <c r="D98" i="2" s="1"/>
  <c r="N190" i="3"/>
  <c r="N23" i="3" s="1"/>
  <c r="E190" i="3"/>
  <c r="E23" i="3" s="1"/>
  <c r="D46" i="2" s="1"/>
  <c r="D80" i="2" s="1"/>
  <c r="D94" i="2" s="1"/>
  <c r="H27" i="3"/>
  <c r="H24" i="3" s="1"/>
  <c r="G23" i="3"/>
  <c r="D52" i="2" l="1"/>
  <c r="D86" i="2" s="1"/>
  <c r="N27" i="3"/>
  <c r="N24" i="3" s="1"/>
  <c r="D247" i="3"/>
  <c r="D45" i="2"/>
  <c r="D79" i="2" s="1"/>
  <c r="D93" i="2" s="1"/>
  <c r="D248" i="3"/>
  <c r="E27" i="3"/>
  <c r="E24" i="3" s="1"/>
  <c r="D24" i="3" l="1"/>
  <c r="D27" i="3"/>
  <c r="D44" i="2"/>
</calcChain>
</file>

<file path=xl/sharedStrings.xml><?xml version="1.0" encoding="utf-8"?>
<sst xmlns="http://schemas.openxmlformats.org/spreadsheetml/2006/main" count="1786" uniqueCount="1128">
  <si>
    <t>Ūkio subjektas: UAB KUPIŠKIO VANDENYS</t>
  </si>
  <si>
    <t xml:space="preserve">Ataskaitinis laikotarpis:  - </t>
  </si>
  <si>
    <t>Ataskaitinio laikotarpio reguliuojamosios veiklos pelno (nuostolių) ataskaita (tūkst. Eur)</t>
  </si>
  <si>
    <t>Geriamojo vandens tiekimo ir nuotekų tvarkymo bei paviršinių nuotekų tvarkymo paslaugų įmonių apskaitos atskyrimo taisyklių ir susijusių reikalavimų sąvado 3 priedas</t>
  </si>
  <si>
    <t>Eil. Nr.</t>
  </si>
  <si>
    <t>STRAIPSNIAI</t>
  </si>
  <si>
    <t>Ataskaitinis laikotarpis</t>
  </si>
  <si>
    <t>Paaiškinimai</t>
  </si>
  <si>
    <t>I.</t>
  </si>
  <si>
    <t xml:space="preserve">PAJAMOS </t>
  </si>
  <si>
    <t>A.</t>
  </si>
  <si>
    <t>(GARANTINIO) GERIAMOJO VANDENS TIEKIMO IR NUOTEKŲ TVARKYMO (GVTNT)  PAJAMOS:</t>
  </si>
  <si>
    <t>A.1.</t>
  </si>
  <si>
    <t xml:space="preserve">(garantinio) geriamojo vandens tiekimo (GVT) pajamos </t>
  </si>
  <si>
    <t>A.1.1.</t>
  </si>
  <si>
    <t xml:space="preserve"> geriamojo vandens tiekimo pajamos </t>
  </si>
  <si>
    <t>A.1.2.</t>
  </si>
  <si>
    <t>GVTNT ilgalaikio turto nuomos pajamos</t>
  </si>
  <si>
    <t>A.2.</t>
  </si>
  <si>
    <t>(garantinio) nuotekų tvarkymo (NT) veiklos pajamos</t>
  </si>
  <si>
    <t>A.2.1.</t>
  </si>
  <si>
    <t>(garantinis) nuotekų surinkimas centralizuotais nuotekų surinkimo tinklais pajamos</t>
  </si>
  <si>
    <t>A.2.1.1.</t>
  </si>
  <si>
    <t xml:space="preserve">          pajamos už buitinių ir gamybinių nuotekų surinkimą</t>
  </si>
  <si>
    <t>A.2.1.2.</t>
  </si>
  <si>
    <t>pajamos už paviršinių nuotekų tvarkymą, jei yra mišri nuotekų surinkimo sistema</t>
  </si>
  <si>
    <t>A.2.1.3.</t>
  </si>
  <si>
    <t>`</t>
  </si>
  <si>
    <t>A.2.2.</t>
  </si>
  <si>
    <t>(garantinio) nuotekų valymo pajamos</t>
  </si>
  <si>
    <t>A.2.2.1.</t>
  </si>
  <si>
    <t xml:space="preserve">          pajamos už buitinių ir gamybinių nuotekų valymą (be padidėjusios taršos)</t>
  </si>
  <si>
    <t>A.2.2.2.</t>
  </si>
  <si>
    <t>pajamos už padidėjusią ir savitąją taršą</t>
  </si>
  <si>
    <t>A.2.2.3.</t>
  </si>
  <si>
    <t>A.2.2.4.</t>
  </si>
  <si>
    <t>A.2.2.5.</t>
  </si>
  <si>
    <t>Elektros energijos telkimo pajamos</t>
  </si>
  <si>
    <t>A.2.3.</t>
  </si>
  <si>
    <t>(garantinio) nuotekų dumblo tvarkymo pajamos</t>
  </si>
  <si>
    <t>A.2.3.1.</t>
  </si>
  <si>
    <t xml:space="preserve">          pajamos už dumblo tvarkymą (be kitų bendrovių atvežto nuotekų dumblo)</t>
  </si>
  <si>
    <t>A.2.3.2.</t>
  </si>
  <si>
    <t>pajamos už kitų bendrovių atvežtą tvarkyti nuotekų dumblą</t>
  </si>
  <si>
    <t>A.2.3.3.</t>
  </si>
  <si>
    <t>A.2.3.4.</t>
  </si>
  <si>
    <t>A.3.</t>
  </si>
  <si>
    <t>paviršinių nuotekų tvarkymo pajamos</t>
  </si>
  <si>
    <t>A.3.1.</t>
  </si>
  <si>
    <r>
      <t>pajamos už paviršinių nuotekų tvarkymą, jei yra</t>
    </r>
    <r>
      <rPr>
        <b/>
        <i/>
        <sz val="9"/>
        <rFont val="Times New Roman"/>
        <family val="1"/>
        <charset val="186"/>
      </rPr>
      <t xml:space="preserve"> atskira </t>
    </r>
    <r>
      <rPr>
        <i/>
        <sz val="9"/>
        <rFont val="Times New Roman"/>
        <family val="1"/>
        <charset val="186"/>
      </rPr>
      <t>paviršinių nuotekų surinkimo sistema</t>
    </r>
  </si>
  <si>
    <t>A.3.2.</t>
  </si>
  <si>
    <t>B.</t>
  </si>
  <si>
    <t>KITŲ VEIKLŲ PAJAMOS</t>
  </si>
  <si>
    <t>B.1.</t>
  </si>
  <si>
    <t>(garantinio vandens tiekėjo) kitos reguliuojamosios veiklos pajamos</t>
  </si>
  <si>
    <t>B.1.1.</t>
  </si>
  <si>
    <t xml:space="preserve">Apskaitos veiklos pajamos </t>
  </si>
  <si>
    <t>B.1.2.</t>
  </si>
  <si>
    <t>garantiniam tiekėjui sumokėtų įmokų pajamos</t>
  </si>
  <si>
    <t>B.1.3.</t>
  </si>
  <si>
    <t>kitos reguliuojamos veiklos pajamos</t>
  </si>
  <si>
    <t>B.1.4.</t>
  </si>
  <si>
    <t>B.2.</t>
  </si>
  <si>
    <t>(garantinio vandens tiekėjo) nereguliuojamosios veiklos pajamos</t>
  </si>
  <si>
    <t>B.2.1.</t>
  </si>
  <si>
    <t>nereguliuojamos veiklos pajamos (įskaitant finansinę veiklą)</t>
  </si>
  <si>
    <t>B.2.2.</t>
  </si>
  <si>
    <t>B.2.3.</t>
  </si>
  <si>
    <t>II.</t>
  </si>
  <si>
    <t>PASKIRSTOMOSIOS SĄNAUDOS</t>
  </si>
  <si>
    <t>4 priedas</t>
  </si>
  <si>
    <t>C.</t>
  </si>
  <si>
    <t xml:space="preserve">(GARANTINIO) GERIAMOJO VANDENS TIEKIMO IR NUOTEKŲ TVARKYMO (GVTNT)  SĄNAUDOS </t>
  </si>
  <si>
    <t>C.1.</t>
  </si>
  <si>
    <t xml:space="preserve">(garantinio) geriamojo vandens tiekimo (GVT) sąnaudos </t>
  </si>
  <si>
    <t>C.2.</t>
  </si>
  <si>
    <t>(garantinio) nuotekų tvarkymo (NT) veiklos sąnaudos</t>
  </si>
  <si>
    <t>C.2.1.</t>
  </si>
  <si>
    <t>nuotekų surinkimas centralizuotais nuotekų surinkimo tinklais sąnaudos</t>
  </si>
  <si>
    <t>C.2.2.</t>
  </si>
  <si>
    <t>nuotekų valymo sąnaudos</t>
  </si>
  <si>
    <t>C.2.3.</t>
  </si>
  <si>
    <t>nuotekų dumblo tvarkymo sąnaudos</t>
  </si>
  <si>
    <t>C.3.</t>
  </si>
  <si>
    <r>
      <t xml:space="preserve">paviršinių nuotekų tvarkymo sąnaudos, jei yra </t>
    </r>
    <r>
      <rPr>
        <b/>
        <sz val="9"/>
        <rFont val="Times New Roman"/>
        <family val="1"/>
        <charset val="186"/>
      </rPr>
      <t>atskira</t>
    </r>
    <r>
      <rPr>
        <sz val="9"/>
        <rFont val="Times New Roman"/>
        <family val="1"/>
        <charset val="186"/>
      </rPr>
      <t xml:space="preserve"> paviršinių nuotekų surinkimo sistema</t>
    </r>
  </si>
  <si>
    <t>D.</t>
  </si>
  <si>
    <t>KITŲ VEIKLŲ SĄNAUDOS</t>
  </si>
  <si>
    <t>D.1.</t>
  </si>
  <si>
    <t>(garantinio vandens tiekėjo) apskaitos veiklos  sąnaudos</t>
  </si>
  <si>
    <t>D.2.</t>
  </si>
  <si>
    <t>(garantinio vandens tiekėjo) kitos reguliuojamosios veiklos sąnaudos</t>
  </si>
  <si>
    <t>D.3.</t>
  </si>
  <si>
    <t>(garantinio vandens tiekėjo) 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</si>
  <si>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</si>
  <si>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</si>
  <si>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</si>
  <si>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</si>
  <si>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</si>
  <si>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</si>
  <si>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</si>
  <si>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</si>
  <si>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</si>
  <si>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</si>
  <si>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</si>
  <si>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</si>
  <si>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</si>
  <si>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sąnaudas (išskyrus tas, kurios yra būtinos reguliuojamai veiklai vykdyti), personalo mokymo sąnaudas, sudarančias daugiau kaip 1,4 proc. Sąvado 11.1.-11.4. papunkčiuose nurodytų verslo vienetų veiklos sąnaudų, nurodytų Sąvado 19.8–19.14 papunkčiuose;</t>
  </si>
  <si>
    <t>E.7.</t>
  </si>
  <si>
    <t>Reprezentacijos, reklamos, viešųjų ryšių, rinkodaros, konsultacijų, tyrimų sąnaudos (išskyrus tas, kurios yra būtinos reguliuojamai veiklai vykdyti) (GVTNT)</t>
  </si>
  <si>
    <t>E.8.</t>
  </si>
  <si>
    <t>Nenaudojamo, likviduoto, nurašyto, esančio atsargose, išnuomoto (išskyrus Aprašo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</si>
  <si>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</si>
  <si>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</si>
  <si>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</si>
  <si>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</si>
  <si>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</si>
  <si>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</si>
  <si>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</si>
  <si>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</si>
  <si>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</si>
  <si>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</si>
  <si>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</si>
  <si>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</si>
  <si>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</si>
  <si>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</si>
  <si>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</si>
  <si>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</si>
  <si>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</si>
  <si>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</si>
  <si>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</si>
  <si>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</si>
  <si>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</si>
  <si>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</si>
  <si>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</si>
  <si>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</si>
  <si>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</si>
  <si>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PRAEITŲ ATASKAITINIŲ LAIKOTARPIŲ KLAIDŲ TAISYMAI***</t>
  </si>
  <si>
    <t>V.</t>
  </si>
  <si>
    <t>PELNAS (NUOSTOLIS) PRIEŠ PELNO MOKĘSTĮ</t>
  </si>
  <si>
    <t>F.</t>
  </si>
  <si>
    <t xml:space="preserve">(GARANTINIO) GERIAMOJO VANDENS TIEKIMO IR NUOTEKŲ TVARKYMO (GVTNT)  PELNAS (NUOSTOLIS) </t>
  </si>
  <si>
    <t>F.1.</t>
  </si>
  <si>
    <t xml:space="preserve">(garantinio) geriamojo vandens tiekimo (GVT) pelnas (nuostolis) </t>
  </si>
  <si>
    <t>F.2.</t>
  </si>
  <si>
    <t>(garantinio) 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</si>
  <si>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</si>
  <si>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</si>
  <si>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</si>
  <si>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</si>
  <si>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</si>
  <si>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</si>
  <si>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</si>
  <si>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r>
      <t xml:space="preserve">paviršinių nuotekų tvarkymo pelnas (nuostolis), jei yra </t>
    </r>
    <r>
      <rPr>
        <b/>
        <sz val="9"/>
        <rFont val="Times New Roman"/>
        <family val="1"/>
        <charset val="186"/>
      </rPr>
      <t>atskira</t>
    </r>
    <r>
      <rPr>
        <sz val="9"/>
        <rFont val="Times New Roman"/>
        <family val="1"/>
        <charset val="186"/>
      </rPr>
      <t xml:space="preserve"> paviršinių nuotekų surinkimo sistema</t>
    </r>
  </si>
  <si>
    <t>G.</t>
  </si>
  <si>
    <t>KITŲ VEIKLŲ PELNAS (NUOSTOLIS)</t>
  </si>
  <si>
    <t>G.1.</t>
  </si>
  <si>
    <t>(garantinio vandens tiekėjo) apskaitos veiklos  pelnas (nuostolis)</t>
  </si>
  <si>
    <t>G.2.</t>
  </si>
  <si>
    <t>(garantinio vandens tiekėjo) kitos reguliuojamosios veiklos pelnas (nuostolis)</t>
  </si>
  <si>
    <t>G.3.</t>
  </si>
  <si>
    <t>(garantinio vandens tiekėjo) nereguliuojamosios veiklos pelnas (nuostolis)</t>
  </si>
  <si>
    <t>H.</t>
  </si>
  <si>
    <t>PAGAUTĖ - NETEKIMAI</t>
  </si>
  <si>
    <t>VI.</t>
  </si>
  <si>
    <t>PELNO MOKESTIS</t>
  </si>
  <si>
    <t>VII.</t>
  </si>
  <si>
    <t>GRYNASIS PELNAS</t>
  </si>
  <si>
    <t>VIII.</t>
  </si>
  <si>
    <t>GERIAMOJO VANDENS TIEKIMO IR NUOTEKŲ TVARKYMO (GVTNT)  PELNINGUMAS** (NUOSTOLINGUMAS),  %</t>
  </si>
  <si>
    <t>VIII.1.</t>
  </si>
  <si>
    <t>geriamojo vandens tiekimo (GVT) pelningumas (nuostolingumas), %</t>
  </si>
  <si>
    <t>VIII.2.</t>
  </si>
  <si>
    <t>nuotekų tvarkymo (NT) veiklos pelningumas (nuostolingumas), %</t>
  </si>
  <si>
    <t>VIII.2.1.</t>
  </si>
  <si>
    <t>nuotekų surinkimas centralizuotais nuotekų surinkimo tinklais pelningumas (nuostolingumas), %</t>
  </si>
  <si>
    <t>VIII.2.2.</t>
  </si>
  <si>
    <t>nuotekų valymo pelningumas (nuostolingumas), %</t>
  </si>
  <si>
    <t>VIII.2.3.</t>
  </si>
  <si>
    <t>nuotekų dumblo tvarkymo pelningumas (nuostolingumas), %</t>
  </si>
  <si>
    <t>VIII.3.</t>
  </si>
  <si>
    <r>
      <t xml:space="preserve">paviršinių nuotekų tvarkymo pelningumas (nuostolingumas, jei yra </t>
    </r>
    <r>
      <rPr>
        <b/>
        <sz val="9"/>
        <rFont val="Times New Roman"/>
        <family val="1"/>
        <charset val="186"/>
      </rPr>
      <t>atskira</t>
    </r>
    <r>
      <rPr>
        <sz val="9"/>
        <rFont val="Times New Roman"/>
        <family val="1"/>
        <charset val="186"/>
      </rPr>
      <t xml:space="preserve"> paviršinių nuotekų surinkimo sistema, %</t>
    </r>
  </si>
  <si>
    <t>*Iškyrus nurašyto į sąnaudas ilgalaikio turto vertė, susidariusi dėl Aprašo 1 priede pakeistų nusidėvėjimo (amortizacijos) laikotarpių</t>
  </si>
  <si>
    <t>** Prieš pelno mokestį</t>
  </si>
  <si>
    <t>*** Praeitų ataskaitinių laikotarpių klaidų, netikslumų taisymai (+, -) atlikti ataskaitiniu laikotarpiu (papildoma informacija apie klaidų, netikslumų pobūdį turi būti pateikta kartu su metiniu reguliuojamosios veiklos ataskaitų rinkiniu)</t>
  </si>
  <si>
    <t>Ataskaitinio laikotarpio reguliuojamos veiklos sąnaudų paskirstymo verslo vienetams ir paslaugoms ataskaita (tūkst. Eur)</t>
  </si>
  <si>
    <t>Geriamojo vandens tiekimo ir nuotekų tvarkymo bei paviršinių nuotekų tvarkymo paslaugų įmonių apskaitos atskyrimo taisyklių ir susijusių reikalavimų sąvado 4 priedas</t>
  </si>
  <si>
    <t>SĄNAUDOS</t>
  </si>
  <si>
    <t xml:space="preserve">1.  IŠ VISO </t>
  </si>
  <si>
    <t>2. Iš viso GVT</t>
  </si>
  <si>
    <t xml:space="preserve">2.1. Geriamojo vandens gavyba </t>
  </si>
  <si>
    <t>2.2. Geriamojo vandens ruošimas</t>
  </si>
  <si>
    <t>2.3. Geriamojo vandens pristatymas</t>
  </si>
  <si>
    <t>3. Iš viso NT</t>
  </si>
  <si>
    <t>3.1. Nuotekų surinkimas</t>
  </si>
  <si>
    <t>3.2. Nuotekų valymas</t>
  </si>
  <si>
    <t>3.3. Nuotekų dumblo tvarkymas</t>
  </si>
  <si>
    <t>4. Paviršinių nuotekų tvarkymas (tik esant atskirai paviršinių nuotekų tvarkymo sistemai)</t>
  </si>
  <si>
    <t>5. Kitos reguliuojamosios veiklos verslo vienetas</t>
  </si>
  <si>
    <t>5.1. Apskaitos veikla</t>
  </si>
  <si>
    <t>5.2. Kita reguliuojama veikla</t>
  </si>
  <si>
    <r>
      <t>6.</t>
    </r>
    <r>
      <rPr>
        <b/>
        <sz val="10"/>
        <rFont val="Times New Roman"/>
        <family val="1"/>
        <charset val="186"/>
      </rPr>
      <t xml:space="preserve"> Kitos veiklos (nereguliuojamosios veiklos) verslo vienetas</t>
    </r>
  </si>
  <si>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</si>
  <si>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</si>
  <si>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</si>
  <si>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</si>
  <si>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</si>
  <si>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A.4.</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</si>
  <si>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</si>
  <si>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</si>
  <si>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</si>
  <si>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</si>
  <si>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</si>
  <si>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</si>
  <si>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</si>
  <si>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</si>
  <si>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</si>
  <si>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</si>
  <si>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</si>
  <si>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</si>
  <si>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</si>
  <si>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</si>
  <si>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</si>
  <si>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</si>
  <si>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</si>
  <si>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</si>
  <si>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</si>
  <si>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</si>
  <si>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</si>
  <si>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</si>
  <si>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</si>
  <si>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</si>
  <si>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</si>
  <si>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</si>
  <si>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</si>
  <si>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</si>
  <si>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</si>
  <si>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</si>
  <si>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</si>
  <si>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</si>
  <si>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</si>
  <si>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</si>
  <si>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</si>
  <si>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</si>
  <si>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</si>
  <si>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</si>
  <si>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</si>
  <si>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</si>
  <si>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</si>
  <si>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</si>
  <si>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</si>
  <si>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</si>
  <si>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</si>
  <si>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</si>
  <si>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</si>
  <si>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</si>
  <si>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</si>
  <si>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</si>
  <si>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</si>
  <si>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</si>
  <si>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</si>
  <si>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</si>
  <si>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</si>
  <si>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</si>
  <si>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</si>
  <si>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</si>
  <si>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</si>
  <si>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</si>
  <si>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</si>
  <si>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</si>
  <si>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</si>
  <si>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</si>
  <si>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</si>
  <si>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</si>
  <si>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</si>
  <si>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</si>
  <si>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</si>
  <si>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Personalo mokymų sąnaudos</t>
  </si>
  <si>
    <t>B.9.5.</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</si>
  <si>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</si>
  <si>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</si>
  <si>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</si>
  <si>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</si>
  <si>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</si>
  <si>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</si>
  <si>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</si>
  <si>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</si>
  <si>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</si>
  <si>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</si>
  <si>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</si>
  <si>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</si>
  <si>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Įmokos garantiniam vandens tiekėjui</t>
  </si>
  <si>
    <t>B.10.6.</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</si>
  <si>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</si>
  <si>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</si>
  <si>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</si>
  <si>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</si>
  <si>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</si>
  <si>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</si>
  <si>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</si>
  <si>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</si>
  <si>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</si>
  <si>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</si>
  <si>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</si>
  <si>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</si>
  <si>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</si>
  <si>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</si>
  <si>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</si>
  <si>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</si>
  <si>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</si>
  <si>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</si>
  <si>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</si>
  <si>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</si>
  <si>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</si>
  <si>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</si>
  <si>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</si>
  <si>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</si>
  <si>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</si>
  <si>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</si>
  <si>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</si>
  <si>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</si>
  <si>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</si>
  <si>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</si>
  <si>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</si>
  <si>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</si>
  <si>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</si>
  <si>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</si>
  <si>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</si>
  <si>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</si>
  <si>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</si>
  <si>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</si>
  <si>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</si>
  <si>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</si>
  <si>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</si>
  <si>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</si>
  <si>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</si>
  <si>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</si>
  <si>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</si>
  <si>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</si>
  <si>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</si>
  <si>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</si>
  <si>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</si>
  <si>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</si>
  <si>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</si>
  <si>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</si>
  <si>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r>
      <t xml:space="preserve">Trumpalaikio turto (vandens ir nuotekų </t>
    </r>
    <r>
      <rPr>
        <b/>
        <sz val="10"/>
        <rFont val="Times New Roman"/>
        <family val="1"/>
        <charset val="186"/>
      </rPr>
      <t>apskaitos</t>
    </r>
    <r>
      <rPr>
        <sz val="10"/>
        <rFont val="Times New Roman"/>
        <family val="1"/>
        <charset val="186"/>
      </rPr>
      <t xml:space="preserve"> </t>
    </r>
    <r>
      <rPr>
        <b/>
        <sz val="10"/>
        <rFont val="Times New Roman"/>
        <family val="1"/>
        <charset val="186"/>
      </rPr>
      <t>prietaisai</t>
    </r>
    <r>
      <rPr>
        <sz val="10"/>
        <rFont val="Times New Roman"/>
        <family val="1"/>
        <charset val="186"/>
      </rPr>
      <t>) nurašymo sąnaudos</t>
    </r>
  </si>
  <si>
    <t>B.14.7.</t>
  </si>
  <si>
    <t>Kitos kintamosios sąnaudos</t>
  </si>
  <si>
    <t>NETIESIOGINĖS SĄNAUDOS</t>
  </si>
  <si>
    <t>C.1.1.</t>
  </si>
  <si>
    <t>C.1.2.</t>
  </si>
  <si>
    <t>C.3.1.</t>
  </si>
  <si>
    <t>C.4.</t>
  </si>
  <si>
    <t>C.4.1.</t>
  </si>
  <si>
    <t>C.4.2.</t>
  </si>
  <si>
    <t>C.4.3.</t>
  </si>
  <si>
    <t>C.4.4.</t>
  </si>
  <si>
    <t>C.4.5.</t>
  </si>
  <si>
    <t>C.5.</t>
  </si>
  <si>
    <t>C.6.</t>
  </si>
  <si>
    <t>C.6.1.</t>
  </si>
  <si>
    <t>C.6.2.</t>
  </si>
  <si>
    <t>C.6.3.</t>
  </si>
  <si>
    <t>C.6.4.</t>
  </si>
  <si>
    <t>C.6.5.</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</si>
  <si>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</si>
  <si>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</si>
  <si>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</si>
  <si>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</si>
  <si>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</si>
  <si>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</si>
  <si>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</si>
  <si>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</si>
  <si>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</si>
  <si>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</si>
  <si>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</si>
  <si>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</si>
  <si>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</si>
  <si>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</si>
  <si>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</si>
  <si>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</si>
  <si>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</si>
  <si>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</si>
  <si>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</si>
  <si>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</si>
  <si>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</si>
  <si>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</si>
  <si>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</si>
  <si>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</si>
  <si>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</si>
  <si>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</si>
  <si>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</si>
  <si>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</si>
  <si>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</si>
  <si>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</si>
  <si>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</si>
  <si>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</si>
  <si>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</si>
  <si>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t>C.1.  Punktui</t>
  </si>
  <si>
    <t xml:space="preserve">C.2.  Punktui </t>
  </si>
  <si>
    <t xml:space="preserve">C.3.  Punktui </t>
  </si>
  <si>
    <t>D.4.</t>
  </si>
  <si>
    <t xml:space="preserve">C.4.  Punktui </t>
  </si>
  <si>
    <t>Metrologinės patikros sąnaudos</t>
  </si>
  <si>
    <t>Avarijų šalinimo sąnaudos</t>
  </si>
  <si>
    <t>D.5.</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</si>
  <si>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</si>
  <si>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</si>
  <si>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</si>
  <si>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</si>
  <si>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</si>
  <si>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</si>
  <si>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</si>
  <si>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</si>
  <si>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</si>
  <si>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</si>
  <si>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</si>
  <si>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</si>
  <si>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</si>
  <si>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</si>
  <si>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</si>
  <si>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</si>
  <si>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</si>
  <si>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</si>
  <si>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</si>
  <si>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</si>
  <si>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</si>
  <si>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</si>
  <si>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</si>
  <si>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</si>
  <si>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</si>
  <si>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</si>
  <si>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</si>
  <si>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</si>
  <si>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</si>
  <si>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</si>
  <si>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E.</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</si>
  <si>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</si>
  <si>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</si>
  <si>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</si>
  <si>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</si>
  <si>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</si>
  <si>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</si>
  <si>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</si>
  <si>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</si>
  <si>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</si>
  <si>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</si>
  <si>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</si>
  <si>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</si>
  <si>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</si>
  <si>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</si>
  <si>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</si>
  <si>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</si>
  <si>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</si>
  <si>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E.6.5.</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</si>
  <si>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</si>
  <si>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</si>
  <si>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</si>
  <si>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</si>
  <si>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</si>
  <si>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</si>
  <si>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</si>
  <si>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</si>
  <si>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</si>
  <si>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</si>
  <si>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</si>
  <si>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</si>
  <si>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</si>
  <si>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</si>
  <si>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</si>
  <si>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</si>
  <si>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</si>
  <si>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</si>
  <si>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</si>
  <si>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</si>
  <si>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</si>
  <si>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</si>
  <si>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</si>
  <si>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</si>
  <si>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</si>
  <si>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</si>
  <si>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</si>
  <si>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</si>
  <si>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</si>
  <si>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</si>
  <si>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</si>
  <si>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Aprašo 6 priedą</t>
  </si>
  <si>
    <t>OPEX (su apskaitos veikla)</t>
  </si>
  <si>
    <t>OPEX (be apskaitos veiklos)</t>
  </si>
  <si>
    <t>Ataskaitinio laikotarpio elektros energijos (įskaitant ir savo pasigamintą) suvartojimo ataskaita</t>
  </si>
  <si>
    <t>Geriamojo vandens tiekimo ir nuotekų tvarkymo bei paviršinių nuotekų tvarkymo paslaugų įmonių apskaitos atskyrimo taisyklių ir susijusių reikalavimų sąvado 11 priedas</t>
  </si>
  <si>
    <t>RODIKLIS</t>
  </si>
  <si>
    <t>Matavimo vienetai</t>
  </si>
  <si>
    <t>Pastabos</t>
  </si>
  <si>
    <t>A</t>
  </si>
  <si>
    <t xml:space="preserve"> ELEKTROS ENERGIJOS SUVARTOJIMAS TECHNOLOGINĖMS REIKMĖMS REGULIUOJAMOJE VEIKLOJE  (įskaitant pasigamintą)</t>
  </si>
  <si>
    <t>tūkst. kWh</t>
  </si>
  <si>
    <t>iš šio skaičiaus:  Elektros energija patalpų šildymui ir eksploatacijai</t>
  </si>
  <si>
    <t>A.1.1.1.</t>
  </si>
  <si>
    <t>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</si>
  <si>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</si>
  <si>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</si>
  <si>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</si>
  <si>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</si>
  <si>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</si>
  <si>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</si>
  <si>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</si>
  <si>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</si>
  <si>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</si>
  <si>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</si>
  <si>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</si>
  <si>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</si>
  <si>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A.1.1.8.</t>
  </si>
  <si>
    <t>netiesioginėje veikloje</t>
  </si>
  <si>
    <t>Elektros energija vandens ir nuotekų siurbliams,  orapūtėms, maišyklėms ir kitiems technologiniams įrenginiams</t>
  </si>
  <si>
    <t>Tuo atveju, jeigu įmonė naudoja bendrą skaitliuką skirtingose veiklose ir  tiesioginėje veikloje naudojamų vandens ir nuotekų siurblių,  orapūčių, maišyklių ir kitų technologinių įrenginių elektros energijos suvartojimas yra skirstomas naudodajant paskirstymo kriterijus, toks elektros energijos suvartojimas parodomas tiesioginėje veikloje. Netiesioginėje veikloje parodomas tarnybų (pvz. avarinė tarnyba), aptarnaujančių skirtingas veiklas technologinių įrenginių elektros energijos suvartojimas.</t>
  </si>
  <si>
    <t>A.1.2.1.</t>
  </si>
  <si>
    <t>A.1.2.2.</t>
  </si>
  <si>
    <t>A.1.2.3.</t>
  </si>
  <si>
    <t>A.1.2.4.</t>
  </si>
  <si>
    <t>A.1.2.5.</t>
  </si>
  <si>
    <t>A.1.2.6.</t>
  </si>
  <si>
    <t>A.1.2.7.</t>
  </si>
  <si>
    <t>A.1.2.8.</t>
  </si>
  <si>
    <t>ELEKTROS ENERGIJOS SUVARTOJIMAS REGULIUOJAMOJE VEIKLOJE IŠ VISO  (įskaitant pasigamintą)</t>
  </si>
  <si>
    <t xml:space="preserve">Apskaitos veikloje </t>
  </si>
  <si>
    <t>tiesiogiai ir netiesiogiai</t>
  </si>
  <si>
    <t>B.1.5.</t>
  </si>
  <si>
    <t>Administracinėje veikloje (bendrai) sunaudota elektra</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</si>
  <si>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</si>
  <si>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</si>
  <si>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</si>
  <si>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</si>
  <si>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</si>
  <si>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</si>
  <si>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</si>
  <si>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r>
      <t>kWh/m³/100mH</t>
    </r>
    <r>
      <rPr>
        <b/>
        <vertAlign val="subscript"/>
        <sz val="10"/>
        <rFont val="Times New Roman"/>
        <family val="1"/>
        <charset val="186"/>
      </rPr>
      <t>2</t>
    </r>
    <r>
      <rPr>
        <b/>
        <sz val="10"/>
        <rFont val="Times New Roman"/>
        <family val="1"/>
        <charset val="186"/>
      </rPr>
      <t>O</t>
    </r>
  </si>
  <si>
    <t>F.1.1.1.</t>
  </si>
  <si>
    <t>Vidutinis svertinis vandens pakėlimo aukštis vandens gavyboje (įvertinant slėgį)</t>
  </si>
  <si>
    <r>
      <t>mH</t>
    </r>
    <r>
      <rPr>
        <b/>
        <i/>
        <vertAlign val="subscript"/>
        <sz val="10"/>
        <rFont val="Times New Roman"/>
        <family val="1"/>
        <charset val="186"/>
      </rPr>
      <t>2</t>
    </r>
    <r>
      <rPr>
        <b/>
        <i/>
        <sz val="10"/>
        <rFont val="Times New Roman"/>
        <family val="1"/>
        <charset val="186"/>
      </rPr>
      <t>O</t>
    </r>
  </si>
  <si>
    <t>9 priedas</t>
  </si>
  <si>
    <t>F.1.1.2.</t>
  </si>
  <si>
    <t>Vidutinis svertinis vandens pakėlimo aukštis ruošime (įvertinant slėgį)</t>
  </si>
  <si>
    <t>10 priedas</t>
  </si>
  <si>
    <t>F.1.1.3.</t>
  </si>
  <si>
    <t>Vidutinis svertinis vandens pakėlimo aukštis vandens pristatyme (įvertinant slėgį)</t>
  </si>
  <si>
    <t>F.1.1.4.</t>
  </si>
  <si>
    <t>Vidutinis svertinis vandens pakėlimo aukštis gręžiniuose ir pakėlimo stotyse</t>
  </si>
  <si>
    <t>F.1.1.5.</t>
  </si>
  <si>
    <t>Išgauto požeminio vandens kiekis  (pirmas pakėlimas)</t>
  </si>
  <si>
    <r>
      <t>tūkst. m</t>
    </r>
    <r>
      <rPr>
        <b/>
        <i/>
        <vertAlign val="superscript"/>
        <sz val="10"/>
        <rFont val="Times New Roman"/>
        <family val="1"/>
        <charset val="186"/>
      </rPr>
      <t>3</t>
    </r>
  </si>
  <si>
    <t>8 priedas</t>
  </si>
  <si>
    <t>F.1.1.6.</t>
  </si>
  <si>
    <t>Patiekto geriamojo vandens kiekis (antro pakėlimo perpumpavimo stotyse pakelto vandens kiekis)</t>
  </si>
  <si>
    <t>F.1.1.7.</t>
  </si>
  <si>
    <t>Trečio, ketvirto,..n-to pakėlimo perpumpavimo stotyse pakelto vandens kiekis</t>
  </si>
  <si>
    <t>F.1.2.</t>
  </si>
  <si>
    <t>Elektros energijos suvartojimas vandens ruošimo veikloje</t>
  </si>
  <si>
    <t>kWh/m³</t>
  </si>
  <si>
    <t>F.1.2.1.</t>
  </si>
  <si>
    <t>F.1.2.3.</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</si>
  <si>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</si>
  <si>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</si>
  <si>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</si>
  <si>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</si>
  <si>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</si>
  <si>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</si>
  <si>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</si>
  <si>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</si>
  <si>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</si>
  <si>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F.1.3.4.</t>
  </si>
  <si>
    <t xml:space="preserve">Perpumpuotų nuotekų kiekis  (per per antrąsias, trečiąsias, ketvirtąsias,...n-tąsias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</si>
  <si>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</si>
  <si>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</si>
  <si>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</si>
  <si>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</si>
  <si>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</si>
  <si>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</si>
  <si>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</si>
  <si>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</si>
  <si>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</si>
  <si>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</si>
  <si>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</si>
  <si>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</si>
  <si>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</si>
  <si>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</si>
  <si>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taisyklių ir susijusių reikalavimų sąvado 10 priedas</t>
  </si>
  <si>
    <t>Vidutinis sąlyginis darbuotojų skaičius</t>
  </si>
  <si>
    <t>Vidutinis sąrašinis darbuotojų skaičius</t>
  </si>
  <si>
    <t xml:space="preserve">DARBUOTOJŲ SKAIČIUS ĮMONĖJE IŠ VISO </t>
  </si>
  <si>
    <t>darb.</t>
  </si>
  <si>
    <t>B</t>
  </si>
  <si>
    <t xml:space="preserve">DARBUOTOJŲ SKAIČIUS REGULIUOJAMOJE VEIKLOJE </t>
  </si>
  <si>
    <t>B.1</t>
  </si>
  <si>
    <t xml:space="preserve">Tiesiogiai priskirtų reguliuojamai veiklai darbuotojų skaičius </t>
  </si>
  <si>
    <t>Geriamojo vandens tiekimo (GVT) veikloje</t>
  </si>
  <si>
    <t>B.1.1.1.</t>
  </si>
  <si>
    <t>B.1.1.2.</t>
  </si>
  <si>
    <t>B.1.1.3.</t>
  </si>
  <si>
    <t xml:space="preserve">Nuotekų tvarkymo (NT) veikloje
</t>
  </si>
  <si>
    <t>B.1.2.1.</t>
  </si>
  <si>
    <t>iš šio skaičiaus:    nuotekų surinkime</t>
  </si>
  <si>
    <t>B.1.2.2.</t>
  </si>
  <si>
    <t>B.1.2.3.</t>
  </si>
  <si>
    <t>Paviršinių nuotekų tvarkymo veikloje*</t>
  </si>
  <si>
    <t>Apskaitos prietaisų kontrolieriai rodomi prie netiesioginės veiklos</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</si>
  <si>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</si>
  <si>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</si>
  <si>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</si>
  <si>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</si>
  <si>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</si>
  <si>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</si>
  <si>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</si>
  <si>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</si>
  <si>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</si>
  <si>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</si>
  <si>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</si>
  <si>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</si>
  <si>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</si>
  <si>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D.2.1.</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</si>
  <si>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</si>
  <si>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</si>
  <si>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</si>
  <si>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</si>
  <si>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</si>
  <si>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</si>
  <si>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</si>
  <si>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</si>
  <si>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</si>
  <si>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</si>
  <si>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</si>
  <si>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</si>
  <si>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</si>
  <si>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</si>
  <si>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</si>
  <si>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žm.</t>
  </si>
  <si>
    <t>Pastabos:</t>
  </si>
  <si>
    <t>1. Vidutinis sąrašinis darbuotojų skaičius (1 eil.) apskaičiuojamas taikant chronologinį vidurkį pagal formulę:
D = ((Dgr0/2) + Ds + Dv + ... + D1 + (Dgr1/2))/12
čia D – vidutinis metų sąrašinis darbuotojų skaičius ataskaitiniais metais, Dgr0 – darbuotojų skaičius iki ataskaitinių metų gruodžio 31 d., Ds – darbuotojų skaičius ataskaitinių metų sausio 31 d.; Dv – darbuotojų skaičius ataskaitinių metų vasario 28 d. arba 29 d., ... – kitų mėnesių ataskaitinio laikotarpio darbuotojų skaičius; Dl – darbuotojų skaičius ataskaitinių metų lapkričio 30 d.; Dgr1 – darbuotojų skaičius ataskaitinių metų gruodžio 31 d.
Skaičiuojant vidutinį sąrašinį darbuotojų skaičių darbuotojas, dirbęs visą darbo dieną, laikomas vienetu, o ne visą darbo dieną dirbę darbuotojai vertinami kaip vieneto dalys.
2. Vidutinis sąlyginis darbuotojų skaičius  – darbuotojų, dirbančių visą darbo laiką, ir darbuotojų, dirbančių ne visą darbo laiką, perskaičiuotų į dirbančius visą darbo laiką, skaičių suma. Šis rodiklis taikomas vidutiniam darbo užmokesčiui skaičiuoti. Vidutinis sąlyginis darbuotojų skaičius nustatomas visų darbuotojų apmokėtas valandas per ataskaitinį laikotarpį dalijant iš įmonėje nustatytos mėnesio darbo laiko normos ir iš 12. 
3. Jei darbuotojas dirba teisės aktuose nustatytą sutrumpintą darbo laiką, bet jam mokamas darbo užmokestis už visą darbo laiką, jis laikomas dirbančiu visą darbo laiką. 
4. Tiek į vidutinį sąrašinį, tiek į vidutinį sąlyginį darbuotojų skaičių neįtraukiamos moterys, kurioms suteiktos nėštumo ir gimdymo atostogos; asmenys, kuriems suteiktos atostogos vaikui prižiūrėti, kol jam sueis treji metai; asmenys, atliekantys privalomąją karo arba alternatyviąją krašto apsaugos tarnybą; asmenys, sudarę autorines ar kitas civilines sutartis; atliekantys praktiką studentai ar mokiniai, su kuriais nesudarytos darbo sutartys; teisėsaugos institucijų sulaikyti darbuotojai.</t>
  </si>
  <si>
    <t>Ataskaitinio laikotarpio geriamojo vandens ir nuotekų tvarkymo paslaugų realizacija</t>
  </si>
  <si>
    <t>Geriamojo vandens tiekimo ir nuotekų tvarkymo bei paviršinių nuotekų tvarkymo paslaugų įmonių apskaitos atskyrimo taisyklių ir susijusių reikalavimų sąvado 8 priedas</t>
  </si>
  <si>
    <t>RODIKLIAI</t>
  </si>
  <si>
    <t>G E R I A M A S I S  V A N D U O</t>
  </si>
  <si>
    <t>IŠGAUTO POŽEMINIO VANDENS KIEKIS  (pirmas pakėlimas)</t>
  </si>
  <si>
    <r>
      <t>tūkst. m</t>
    </r>
    <r>
      <rPr>
        <b/>
        <vertAlign val="superscript"/>
        <sz val="10"/>
        <rFont val="Times New Roman"/>
        <family val="1"/>
        <charset val="186"/>
      </rPr>
      <t>3</t>
    </r>
  </si>
  <si>
    <t xml:space="preserve">PARUOŠTO GERIAMOJO VANDENS KIEKIS </t>
  </si>
  <si>
    <t>PATIEKTO GERIAMOJO VANDENS KIEKIS (antro pakėlimo perpumpavimo stotyse pakelto vandens kiekis)</t>
  </si>
  <si>
    <t>3.1.</t>
  </si>
  <si>
    <t xml:space="preserve">     iš šio skaičiaus:                     patiekto daugiabučiams namams*</t>
  </si>
  <si>
    <r>
      <t>tūkst. m</t>
    </r>
    <r>
      <rPr>
        <vertAlign val="superscript"/>
        <sz val="10"/>
        <rFont val="Times New Roman"/>
        <family val="1"/>
        <charset val="186"/>
      </rPr>
      <t>3</t>
    </r>
  </si>
  <si>
    <t>3.1.1.</t>
  </si>
  <si>
    <t>iš šio skaičiaus:                                           karšto vandens ruošimui</t>
  </si>
  <si>
    <r>
      <t>tūkst. m</t>
    </r>
    <r>
      <rPr>
        <i/>
        <vertAlign val="superscript"/>
        <sz val="10"/>
        <rFont val="Times New Roman"/>
        <family val="1"/>
        <charset val="186"/>
      </rPr>
      <t>3</t>
    </r>
  </si>
  <si>
    <t>3.2.</t>
  </si>
  <si>
    <t>tūkst. m3</t>
  </si>
  <si>
    <t>4.</t>
  </si>
  <si>
    <t xml:space="preserve">REALIZUOTAS GERIAMOJO VANDENS KIEKIS  </t>
  </si>
  <si>
    <t>4.1.</t>
  </si>
  <si>
    <t xml:space="preserve">Vartotojams </t>
  </si>
  <si>
    <t>4.1.1.</t>
  </si>
  <si>
    <t xml:space="preserve">                                 Daugiabučiuose namuose</t>
  </si>
  <si>
    <t>4.1.1.1.</t>
  </si>
  <si>
    <t>iš šio skaičiaus:         pagal daugiabučių namų įvadinius apskaitos prietaisus (pvz.bendrijos)**</t>
  </si>
  <si>
    <t>4.1.1.2.</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</si>
  <si>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</si>
  <si>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</si>
  <si>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</si>
  <si>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</si>
  <si>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</si>
  <si>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</si>
  <si>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</si>
  <si>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</si>
  <si>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</si>
  <si>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</si>
  <si>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</si>
  <si>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</si>
  <si>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</si>
  <si>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</si>
  <si>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</si>
  <si>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</si>
  <si>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</si>
  <si>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</si>
  <si>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</si>
  <si>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</si>
  <si>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</si>
  <si>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</si>
  <si>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</si>
  <si>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</si>
  <si>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</si>
  <si>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</si>
  <si>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</si>
  <si>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</si>
  <si>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</si>
  <si>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</si>
  <si>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</si>
  <si>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r>
      <t>tūkst. m</t>
    </r>
    <r>
      <rPr>
        <vertAlign val="superscript"/>
        <sz val="11"/>
        <rFont val="Calibri"/>
        <family val="1"/>
        <charset val="186"/>
      </rPr>
      <t>3</t>
    </r>
  </si>
  <si>
    <r>
      <t>8</t>
    </r>
    <r>
      <rPr>
        <b/>
        <vertAlign val="superscript"/>
        <sz val="10"/>
        <rFont val="Times New Roman"/>
        <family val="1"/>
      </rPr>
      <t>1</t>
    </r>
  </si>
  <si>
    <t>PERPUMPUOTAS BUITINIŲ IR GAMYBINIŲ NUOTEKŲ KIEKIS                                            (per antrąsias, trečiąsias, ketvirtąsias,...n-tąsias siurblines)</t>
  </si>
  <si>
    <r>
      <t>tūkst. m</t>
    </r>
    <r>
      <rPr>
        <vertAlign val="superscript"/>
        <sz val="11"/>
        <rFont val="Calibri"/>
        <family val="1"/>
        <charset val="186"/>
      </rPr>
      <t>3</t>
    </r>
  </si>
  <si>
    <t>9.</t>
  </si>
  <si>
    <t>IŠVALYTAS BUITINIŲ IR GAMYBINIŲ NUOTEKŲ KIEKIS</t>
  </si>
  <si>
    <t>10.</t>
  </si>
  <si>
    <t xml:space="preserve">SUTVARKYTAS DUMBLO KIEKIS </t>
  </si>
  <si>
    <t>11.</t>
  </si>
  <si>
    <t>REALIZUOTAS BUITINIŲ IR GAMYBINIŲ NUOTEKŲ TVARKYMO PASLAUGOS KIEKIS</t>
  </si>
  <si>
    <t>REALIZUOTAS IŠVALYTŲ BUITINIŲ IR GAMYBINIŲ NUOTEKŲ TVARKYMO PASLAUGOS KIEKIS</t>
  </si>
  <si>
    <t>11.1.</t>
  </si>
  <si>
    <t>Vartotojams už surinkimą</t>
  </si>
  <si>
    <t>11.1.1.</t>
  </si>
  <si>
    <t xml:space="preserve">                                      Daugiabučiuose namuose</t>
  </si>
  <si>
    <t>11.1.1.1.</t>
  </si>
  <si>
    <t>iš šio skaičiaus:                                    karšto vandens nuotekos</t>
  </si>
  <si>
    <t>11.1.2.</t>
  </si>
  <si>
    <t>Individualiuose namuose už surinkimą</t>
  </si>
  <si>
    <t>11.1.2.1.</t>
  </si>
  <si>
    <t xml:space="preserve">          Individualiuose namuose už valymą</t>
  </si>
  <si>
    <t>11.1.2.2.</t>
  </si>
  <si>
    <t>Individualiuose namuose už nuotekų dumblo tvarkymą</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</si>
  <si>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</si>
  <si>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</si>
  <si>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</si>
  <si>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</si>
  <si>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</si>
  <si>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</si>
  <si>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</si>
  <si>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</si>
  <si>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</si>
  <si>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</si>
  <si>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</si>
  <si>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</si>
  <si>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</si>
  <si>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</si>
  <si>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</si>
  <si>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</si>
  <si>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</si>
  <si>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</si>
  <si>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</si>
  <si>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</si>
  <si>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</si>
  <si>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</si>
  <si>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</si>
  <si>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</si>
  <si>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</si>
  <si>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</si>
  <si>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</si>
  <si>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</si>
  <si>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</si>
  <si>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</si>
  <si>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</si>
  <si>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</si>
  <si>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</si>
  <si>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</si>
  <si>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</si>
  <si>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</si>
  <si>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</si>
  <si>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17.2.</t>
  </si>
  <si>
    <t>17.3.</t>
  </si>
  <si>
    <t>17.3.1.</t>
  </si>
  <si>
    <t>17.3.1.1.</t>
  </si>
  <si>
    <t>geriamojo vandens skirtumas</t>
  </si>
  <si>
    <t>17.3.1.2.</t>
  </si>
  <si>
    <t>18.</t>
  </si>
  <si>
    <t>NEAPSKAITYTŲ BUITINIŲ IR GAMYBINIŲ NUOTEKŲ KIEKIS NUO SURINKTŲ NUOTEKŲ KIEKIO</t>
  </si>
  <si>
    <t>18.1</t>
  </si>
  <si>
    <t>18.2</t>
  </si>
  <si>
    <t>18.2.1.</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</si>
  <si>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</si>
  <si>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</si>
  <si>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</si>
  <si>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</si>
  <si>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</si>
  <si>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</si>
  <si>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</si>
  <si>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</si>
  <si>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</si>
  <si>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</si>
  <si>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</si>
  <si>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</si>
  <si>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</si>
  <si>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</si>
  <si>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</si>
  <si>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</si>
  <si>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</si>
  <si>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</si>
  <si>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</si>
  <si>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</si>
  <si>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</si>
  <si>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</si>
  <si>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</si>
  <si>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</si>
  <si>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</si>
  <si>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</si>
  <si>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</si>
  <si>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</si>
  <si>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</si>
  <si>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</si>
  <si>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</si>
  <si>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</si>
  <si>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</si>
  <si>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</si>
  <si>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</si>
  <si>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</si>
  <si>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</si>
  <si>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</si>
  <si>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</si>
  <si>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</si>
  <si>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r>
      <t>*</t>
    </r>
    <r>
      <rPr>
        <b/>
        <i/>
        <sz val="11"/>
        <rFont val="Calibri"/>
      </rPr>
      <t>Pildo Ūkio subjektai, kurių 70 proc. ir daugiau daugiabučių namų įvaduose yra įrengta įvadinė apskaita.</t>
    </r>
    <r>
      <rPr>
        <i/>
        <sz val="11"/>
        <rFont val="Calibri"/>
      </rPr>
      <t xml:space="preserve"> Patiekto vandens kiekis apskaičiuojamas 1 lentelėje.</t>
    </r>
  </si>
  <si>
    <t>**Realizuotas geriamojo vandens kiekis daugiabučiuose namuose, už kurį atsiskaitoma pagal daugiabučių namų įvadinius apskaitos prietaisus (pvz. Bendrijos)</t>
  </si>
  <si>
    <t xml:space="preserve">1 lentelė. </t>
  </si>
  <si>
    <t>Patiekto geriamojo vandens kiekio daugiabučiuose namuose nustatymas (Pildo Ūkio subjektai, kurių 70 proc. ir daugiau daugiabučių namų įvaduose yra įrengta įvadinė apskaita).</t>
  </si>
  <si>
    <t>Straipsnis</t>
  </si>
  <si>
    <t>įrengta įvadinė</t>
  </si>
  <si>
    <t>neįrengta įvadinė</t>
  </si>
  <si>
    <t>P.1.</t>
  </si>
  <si>
    <r>
      <t>Geriamojo vandens kiekis patiektas daugiabučiams namams, tūkst. m</t>
    </r>
    <r>
      <rPr>
        <vertAlign val="superscript"/>
        <sz val="10"/>
        <rFont val="Times New Roman"/>
        <family val="1"/>
      </rPr>
      <t>3</t>
    </r>
  </si>
  <si>
    <t>P.2.</t>
  </si>
  <si>
    <r>
      <t>Realizuotas geriamojo vandens kiekis daugiabučiams namams, tūkst.m</t>
    </r>
    <r>
      <rPr>
        <vertAlign val="superscript"/>
        <sz val="10"/>
        <rFont val="Times New Roman"/>
        <family val="1"/>
      </rPr>
      <t>3</t>
    </r>
    <r>
      <rPr>
        <sz val="10"/>
        <rFont val="Times New Roman"/>
        <family val="1"/>
        <charset val="186"/>
      </rPr>
      <t xml:space="preserve"> </t>
    </r>
    <r>
      <rPr>
        <b/>
        <sz val="10"/>
        <rFont val="Times New Roman"/>
        <family val="1"/>
      </rPr>
      <t>(suma turi sutapti su 4.1.1. eilute)</t>
    </r>
    <r>
      <rPr>
        <sz val="10"/>
        <rFont val="Times New Roman"/>
        <family val="1"/>
        <charset val="186"/>
      </rPr>
      <t>, tūkst. m</t>
    </r>
    <r>
      <rPr>
        <vertAlign val="superscript"/>
        <sz val="10"/>
        <rFont val="Times New Roman"/>
        <family val="1"/>
      </rPr>
      <t>3</t>
    </r>
  </si>
  <si>
    <t>P.3.</t>
  </si>
  <si>
    <t>Skirtumas daugiabučiuose tarp įvadinės ir apskaitos butuose, proc.</t>
  </si>
  <si>
    <t>Ataskaitinio laikotarpio technologiniai rodikliai forma</t>
  </si>
  <si>
    <t>Geriamojo vandens tiekimo ir nuotekų tvarkymo bei paviršinių nuotekų tvarkymo paslaugų įmonių apskaitos atskyrimo taisyklių ir susijusių reikalavimų sąvado 9 priedas</t>
  </si>
  <si>
    <t>TECHNOLOGINIAI    RODIKLIAI</t>
  </si>
  <si>
    <t xml:space="preserve">A. ŪKIO PROJEKTINIS PAJĖGUMAS  </t>
  </si>
  <si>
    <t xml:space="preserve">Vandens išgavimo  </t>
  </si>
  <si>
    <r>
      <t>tūkst.m</t>
    </r>
    <r>
      <rPr>
        <b/>
        <vertAlign val="superscript"/>
        <sz val="10"/>
        <rFont val="Times New Roman"/>
        <family val="1"/>
        <charset val="186"/>
      </rPr>
      <t>3</t>
    </r>
    <r>
      <rPr>
        <b/>
        <sz val="10"/>
        <rFont val="Times New Roman"/>
        <family val="1"/>
        <charset val="186"/>
      </rPr>
      <t>/metus</t>
    </r>
  </si>
  <si>
    <t>Vandens ruošimo įrenginių</t>
  </si>
  <si>
    <t>Vandens pakėlimo stočių</t>
  </si>
  <si>
    <t xml:space="preserve">Nuotekų siurblinių </t>
  </si>
  <si>
    <t xml:space="preserve">Paviršinių nuotekų siurblinių </t>
  </si>
  <si>
    <t>Nuotekų valyklų</t>
  </si>
  <si>
    <t>Vidutinis pajėgumas BDS7</t>
  </si>
  <si>
    <r>
      <t>mgO</t>
    </r>
    <r>
      <rPr>
        <vertAlign val="subscript"/>
        <sz val="10"/>
        <rFont val="Times New Roman"/>
        <family val="1"/>
        <charset val="186"/>
      </rPr>
      <t>2</t>
    </r>
    <r>
      <rPr>
        <sz val="10"/>
        <rFont val="Times New Roman"/>
        <family val="1"/>
        <charset val="186"/>
      </rPr>
      <t>/l</t>
    </r>
  </si>
  <si>
    <t>A.6.2.</t>
  </si>
  <si>
    <t>Vidutinis pajėgumas SM</t>
  </si>
  <si>
    <t>mg/l</t>
  </si>
  <si>
    <t>A.6.3.</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</si>
  <si>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</si>
  <si>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</si>
  <si>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</si>
  <si>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</si>
  <si>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</si>
  <si>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</si>
  <si>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</si>
  <si>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</si>
  <si>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</si>
  <si>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</si>
  <si>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</si>
  <si>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</si>
  <si>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</si>
  <si>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</si>
  <si>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</si>
  <si>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</si>
  <si>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</si>
  <si>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</si>
  <si>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</si>
  <si>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</si>
  <si>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</si>
  <si>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</si>
  <si>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</si>
  <si>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</si>
  <si>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</si>
  <si>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r>
      <t>mH</t>
    </r>
    <r>
      <rPr>
        <b/>
        <vertAlign val="subscript"/>
        <sz val="10"/>
        <rFont val="Times New Roman"/>
        <family val="1"/>
        <charset val="186"/>
      </rPr>
      <t>2</t>
    </r>
    <r>
      <rPr>
        <b/>
        <sz val="10"/>
        <rFont val="Times New Roman"/>
        <family val="1"/>
        <charset val="186"/>
      </rPr>
      <t>O*</t>
    </r>
  </si>
  <si>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</si>
  <si>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</si>
  <si>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</si>
  <si>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</si>
  <si>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</si>
  <si>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</si>
  <si>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</si>
  <si>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</si>
  <si>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</si>
  <si>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</si>
  <si>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</si>
  <si>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</si>
  <si>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</si>
  <si>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</si>
  <si>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</si>
  <si>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</si>
  <si>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</si>
  <si>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</si>
  <si>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</si>
  <si>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C.3.2.</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</si>
  <si>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</si>
  <si>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</si>
  <si>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</si>
  <si>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</si>
  <si>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</si>
  <si>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</si>
  <si>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</si>
  <si>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</si>
  <si>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</si>
  <si>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r>
      <t>mH</t>
    </r>
    <r>
      <rPr>
        <b/>
        <vertAlign val="subscript"/>
        <sz val="10"/>
        <rFont val="Times New Roman"/>
        <family val="1"/>
        <charset val="186"/>
      </rPr>
      <t>2</t>
    </r>
    <r>
      <rPr>
        <b/>
        <sz val="10"/>
        <rFont val="Times New Roman"/>
        <family val="1"/>
        <charset val="186"/>
      </rPr>
      <t>O</t>
    </r>
  </si>
  <si>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</si>
  <si>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</si>
  <si>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</si>
  <si>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</si>
  <si>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</si>
  <si>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</si>
  <si>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</si>
  <si>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</si>
  <si>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</si>
  <si>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</si>
  <si>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</si>
  <si>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</si>
  <si>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</si>
  <si>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</si>
  <si>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</si>
  <si>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</si>
  <si>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</si>
  <si>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</si>
  <si>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</si>
  <si>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</si>
  <si>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</si>
  <si>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</si>
  <si>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D.12.</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</si>
  <si>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</si>
  <si>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</si>
  <si>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</si>
  <si>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</si>
  <si>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</si>
  <si>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</si>
  <si>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</si>
  <si>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E.5.1.</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</si>
  <si>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</si>
  <si>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</si>
  <si>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</si>
  <si>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</si>
  <si>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</si>
  <si>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</si>
  <si>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</si>
  <si>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</si>
  <si>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</si>
  <si>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</si>
  <si>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</si>
  <si>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F.4.</t>
  </si>
  <si>
    <t>Vidutinis svertinis paviršinių nuotekų pakėlimo aukštis surinkime (įvertinant slėgį)</t>
  </si>
  <si>
    <t>F.5.</t>
  </si>
  <si>
    <t>Paviršinių nuotekų tinklų ilgis</t>
  </si>
  <si>
    <t>F.5.1.</t>
  </si>
  <si>
    <t>F.6.</t>
  </si>
  <si>
    <t xml:space="preserve">Paviršinių nuotekų išleistuvų skaičius </t>
  </si>
  <si>
    <t>F.7.</t>
  </si>
  <si>
    <t xml:space="preserve">Paviršinių nuotekų tvarkymo paslaugų abonentų skaičius  </t>
  </si>
  <si>
    <t>F.8.</t>
  </si>
  <si>
    <t xml:space="preserve">          paviršinių nuotekų tinkluose likviduotų avarijų skaičius</t>
  </si>
  <si>
    <t>G. BUITINIŲ IR GAMYBINIŲ NUOTEKŲ VALYMAS</t>
  </si>
  <si>
    <t xml:space="preserve">Filtracijos laukų skaičius  </t>
  </si>
  <si>
    <t xml:space="preserve">Filtracijos laukų plotas  </t>
  </si>
  <si>
    <t>ha</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</si>
  <si>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</si>
  <si>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</si>
  <si>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</si>
  <si>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</si>
  <si>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</si>
  <si>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</si>
  <si>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</si>
  <si>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</si>
  <si>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</si>
  <si>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</si>
  <si>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</si>
  <si>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</si>
  <si>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</si>
  <si>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</si>
  <si>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</si>
  <si>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</si>
  <si>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</si>
  <si>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</si>
  <si>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</si>
  <si>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</si>
  <si>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</si>
  <si>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</si>
  <si>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</si>
  <si>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</si>
  <si>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</si>
  <si>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</si>
  <si>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</si>
  <si>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</si>
  <si>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</si>
  <si>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</si>
  <si>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</si>
  <si>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</si>
  <si>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</si>
  <si>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</si>
  <si>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</si>
  <si>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</si>
  <si>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</si>
  <si>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</si>
  <si>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</si>
  <si>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</si>
  <si>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</si>
  <si>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</si>
  <si>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</si>
  <si>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</si>
  <si>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</si>
  <si>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</si>
  <si>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</si>
  <si>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</si>
  <si>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</si>
  <si>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</si>
  <si>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</si>
  <si>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</si>
  <si>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</si>
  <si>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</si>
  <si>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</si>
  <si>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</si>
  <si>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</si>
  <si>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</si>
  <si>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</si>
  <si>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</si>
  <si>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</si>
  <si>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</si>
  <si>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</si>
  <si>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</si>
  <si>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</si>
  <si>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</si>
  <si>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</si>
  <si>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</si>
  <si>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</si>
  <si>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</si>
  <si>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</si>
  <si>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</si>
  <si>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</si>
  <si>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</si>
  <si>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</si>
  <si>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I.1.</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</si>
  <si>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</si>
  <si>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</si>
  <si>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</si>
  <si>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</si>
  <si>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</si>
  <si>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</si>
  <si>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</si>
  <si>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</si>
  <si>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</si>
  <si>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</si>
  <si>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</si>
  <si>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</si>
  <si>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</si>
  <si>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</si>
  <si>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</si>
  <si>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</si>
  <si>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</si>
  <si>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</si>
  <si>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</si>
  <si>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</si>
  <si>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</si>
  <si>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</si>
  <si>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</si>
  <si>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</si>
  <si>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</si>
  <si>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</si>
  <si>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</si>
  <si>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</si>
  <si>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</si>
  <si>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</si>
  <si>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</si>
  <si>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</si>
  <si>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</si>
  <si>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</si>
  <si>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</si>
  <si>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</si>
  <si>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</si>
  <si>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</si>
  <si>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</si>
  <si>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</si>
  <si>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</si>
  <si>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</si>
  <si>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</si>
  <si>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</si>
  <si>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</si>
  <si>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</si>
  <si>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</si>
  <si>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</si>
  <si>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</si>
  <si>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</si>
  <si>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</si>
  <si>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</si>
  <si>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</si>
  <si>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</si>
  <si>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</si>
  <si>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</si>
  <si>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</si>
  <si>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</si>
  <si>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</si>
  <si>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</si>
  <si>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</si>
  <si>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</si>
  <si>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</si>
  <si>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</si>
  <si>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</si>
  <si>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</si>
  <si>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</si>
  <si>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</si>
  <si>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</si>
  <si>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</si>
  <si>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</si>
  <si>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</si>
  <si>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</si>
  <si>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</si>
  <si>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</si>
  <si>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</si>
  <si>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</si>
  <si>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</si>
  <si>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</si>
  <si>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</si>
  <si>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</si>
  <si>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</si>
  <si>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</si>
  <si>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</si>
  <si>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</si>
  <si>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</si>
  <si>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</si>
  <si>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</si>
  <si>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</si>
  <si>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</si>
  <si>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</si>
  <si>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</si>
  <si>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</si>
  <si>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</si>
  <si>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</si>
  <si>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</si>
  <si>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</si>
  <si>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r>
      <t>*mH</t>
    </r>
    <r>
      <rPr>
        <b/>
        <vertAlign val="subscript"/>
        <sz val="10"/>
        <rFont val="Times New Roman"/>
        <family val="1"/>
        <charset val="186"/>
      </rPr>
      <t>2</t>
    </r>
    <r>
      <rPr>
        <b/>
        <sz val="10"/>
        <rFont val="Times New Roman"/>
        <family val="1"/>
        <charset val="186"/>
      </rPr>
      <t>O</t>
    </r>
  </si>
  <si>
    <t>aukštis, įvertinant slėgį atidavimo taške ir slėgio netektis vamzdyne, išreikštas vandens stulpo aukščio metrais</t>
  </si>
  <si>
    <t>**</t>
  </si>
  <si>
    <t>pildyti tik esant atskirai paviršinių nuotekų tvarkymo sistemai</t>
  </si>
  <si>
    <t xml:space="preserve">Ataskaitinio laikotarpio reguliuojamos veiklos ilgalaikio turto įsigijimo ir likutinės vertės suvestinė </t>
  </si>
  <si>
    <t>ataskaita  (tūkst. Eur) (preliminari)</t>
  </si>
  <si>
    <t>GERIAMOJO VANDENS TIEKIMO IR NUOTEKŲ TVARKYMO (GVTNT)  REGULIUOJAMO ILGALAIKIO TURTO LIKUTINĖ VERTĖ PAGAL REGULIAVIMO APSKAITOS SISTEMĄ (RAS)</t>
  </si>
  <si>
    <t>Apskaitos veiklos  reguliuojamo ilgalaikio turto likutinė vertė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</si>
</sst>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0"/>
    <numFmt numFmtId="165" formatCode="#,##0.00000"/>
    <numFmt numFmtId="166" formatCode="#,##0.0000"/>
    <numFmt numFmtId="167" formatCode="#,##0.0"/>
    <numFmt numFmtId="168" formatCode="#,##0.000"/>
    <numFmt numFmtId="169" formatCode="_-* #,##0\ _L_t_-;\-* #,##0\ _L_t_-;_-* &quot;-&quot;??\ _L_t_-;_-@_-"/>
    <numFmt numFmtId="170" formatCode="0.0"/>
    <numFmt numFmtId="171" formatCode="0.0%"/>
    <numFmt numFmtId="172" formatCode="_-* #,##0.00\ _L_t_-;\-* #,##0.00\ _L_t_-;_-* &quot;-&quot;??\ _L_t_-;_-@_-"/>
  </numFmts>
  <fonts count="58">
    <font>
      <sz val="11"/>
      <name val="Calibri"/>
      <family val="2"/>
      <scheme val="minor"/>
    </font>
    <font>
      <i/>
      <sz val="11"/>
      <name val="Times New Roman"/>
      <family val="1"/>
      <charset val="186"/>
    </font>
    <font>
      <i/>
      <sz val="11"/>
      <name val="Calibri"/>
      <charset val="186"/>
      <scheme val="minor"/>
    </font>
    <font>
      <b/>
      <sz val="11"/>
      <name val="Calibri"/>
      <charset val="186"/>
      <scheme val="minor"/>
    </font>
    <font>
      <sz val="11"/>
      <color theme="1"/>
      <name val="Calibri"/>
      <scheme val="minor"/>
    </font>
    <font>
      <sz val="11"/>
      <name val="Times New Roman"/>
      <family val="1"/>
      <charset val="186"/>
    </font>
    <font>
      <sz val="10"/>
      <name val="Times New Roman"/>
      <family val="1"/>
      <charset val="186"/>
    </font>
    <font>
      <b/>
      <sz val="11"/>
      <name val="Times New Roman"/>
      <family val="1"/>
      <charset val="186"/>
    </font>
    <font>
      <sz val="9"/>
      <name val="Times New Roman"/>
      <family val="1"/>
      <charset val="186"/>
    </font>
    <font>
      <b/>
      <sz val="9"/>
      <name val="Times New Roman"/>
      <family val="1"/>
      <charset val="186"/>
    </font>
    <font>
      <b/>
      <sz val="10"/>
      <name val="Times New Roman"/>
      <family val="1"/>
      <charset val="186"/>
    </font>
    <font>
      <i/>
      <sz val="9"/>
      <name val="Times New Roman"/>
      <family val="1"/>
      <charset val="186"/>
    </font>
    <font>
      <i/>
      <sz val="10"/>
      <name val="Times New Roman"/>
      <family val="1"/>
      <charset val="186"/>
    </font>
    <font>
      <sz val="11"/>
      <name val="Calibri"/>
      <charset val="186"/>
      <scheme val="minor"/>
    </font>
    <font>
      <b/>
      <sz val="10"/>
      <name val="Times New Roman"/>
      <family val="1"/>
    </font>
    <font>
      <b/>
      <i/>
      <sz val="10"/>
      <name val="Times New Roman"/>
      <family val="1"/>
      <charset val="186"/>
    </font>
    <font>
      <b/>
      <sz val="11"/>
      <name val="Calibri"/>
      <scheme val="minor"/>
    </font>
    <font>
      <sz val="11"/>
      <color rgb="FFFF0000"/>
      <name val="Calibri"/>
      <scheme val="minor"/>
    </font>
    <font>
      <b/>
      <sz val="8"/>
      <name val="Arial"/>
      <charset val="186"/>
    </font>
    <font>
      <b/>
      <sz val="11"/>
      <name val="Times New Roman Baltic"/>
      <charset val="186"/>
    </font>
    <font>
      <sz val="8"/>
      <name val="Arial"/>
      <charset val="186"/>
    </font>
    <font>
      <i/>
      <sz val="8"/>
      <name val="Arial"/>
      <charset val="186"/>
    </font>
    <font>
      <sz val="10"/>
      <name val="Arial"/>
      <charset val="186"/>
    </font>
    <font>
      <i/>
      <sz val="10"/>
      <name val="Times New Roman"/>
      <family val="1"/>
    </font>
    <font>
      <sz val="10"/>
      <name val="Times New Roman"/>
      <family val="1"/>
    </font>
    <font>
      <i/>
      <sz val="10"/>
      <name val="Calibri"/>
      <charset val="186"/>
      <scheme val="minor"/>
    </font>
    <font>
      <sz val="10"/>
      <name val="Calibri"/>
      <scheme val="minor"/>
    </font>
    <font>
      <i/>
      <sz val="11"/>
      <name val="Calibri"/>
      <scheme val="minor"/>
    </font>
    <font>
      <sz val="10"/>
      <color indexed="16"/>
      <name val="Arial"/>
      <charset val="186"/>
    </font>
    <font>
      <sz val="10"/>
      <color indexed="18"/>
      <name val="Arial"/>
      <charset val="186"/>
    </font>
    <font>
      <sz val="10"/>
      <color indexed="58"/>
      <name val="Arial"/>
      <charset val="186"/>
    </font>
    <font>
      <i/>
      <sz val="10"/>
      <name val="Arial"/>
      <charset val="186"/>
    </font>
    <font>
      <sz val="10"/>
      <color rgb="FFFF0000"/>
      <name val="Arial"/>
      <charset val="186"/>
    </font>
    <font>
      <i/>
      <sz val="10"/>
      <color rgb="FFFF0000"/>
      <name val="Arial"/>
      <charset val="186"/>
    </font>
    <font>
      <i/>
      <sz val="10"/>
      <color indexed="18"/>
      <name val="Arial"/>
      <charset val="186"/>
    </font>
    <font>
      <sz val="10"/>
      <color rgb="FF0000FF"/>
      <name val="Times New Roman"/>
      <family val="1"/>
      <charset val="186"/>
    </font>
    <font>
      <b/>
      <sz val="10"/>
      <color indexed="58"/>
      <name val="Arial"/>
      <charset val="186"/>
    </font>
    <font>
      <i/>
      <sz val="10"/>
      <color indexed="58"/>
      <name val="Arial"/>
      <charset val="186"/>
    </font>
    <font>
      <sz val="10"/>
      <color indexed="9"/>
      <name val="Arial"/>
      <charset val="186"/>
    </font>
    <font>
      <sz val="10"/>
      <color rgb="FFFF0000"/>
      <name val="Calibri"/>
      <scheme val="minor"/>
    </font>
    <font>
      <sz val="10"/>
      <color indexed="63"/>
      <name val="Arial"/>
      <charset val="186"/>
    </font>
    <font>
      <b/>
      <sz val="10"/>
      <name val="Arial"/>
      <charset val="186"/>
    </font>
    <font>
      <sz val="12"/>
      <name val="Times New Roman Baltic"/>
      <charset val="186"/>
    </font>
    <font>
      <sz val="11"/>
      <color theme="1"/>
      <name val="Calibri"/>
      <charset val="186"/>
      <scheme val="minor"/>
    </font>
    <font>
      <b/>
      <i/>
      <sz val="9"/>
      <name val="Times New Roman"/>
      <family val="1"/>
      <charset val="186"/>
    </font>
    <font>
      <b/>
      <vertAlign val="subscript"/>
      <sz val="10"/>
      <name val="Times New Roman"/>
      <family val="1"/>
      <charset val="186"/>
    </font>
    <font>
      <b/>
      <i/>
      <vertAlign val="subscript"/>
      <sz val="10"/>
      <name val="Times New Roman"/>
      <family val="1"/>
      <charset val="186"/>
    </font>
    <font>
      <b/>
      <i/>
      <vertAlign val="superscript"/>
      <sz val="10"/>
      <name val="Times New Roman"/>
      <family val="1"/>
      <charset val="186"/>
    </font>
    <font>
      <b/>
      <vertAlign val="superscript"/>
      <sz val="10"/>
      <name val="Times New Roman"/>
      <family val="1"/>
      <charset val="186"/>
    </font>
    <font>
      <vertAlign val="superscript"/>
      <sz val="10"/>
      <name val="Times New Roman"/>
      <family val="1"/>
      <charset val="186"/>
    </font>
    <font>
      <i/>
      <vertAlign val="superscript"/>
      <sz val="10"/>
      <name val="Times New Roman"/>
      <family val="1"/>
      <charset val="186"/>
    </font>
    <font>
      <vertAlign val="superscript"/>
      <sz val="11"/>
      <name val="Calibri"/>
      <family val="1"/>
      <charset val="186"/>
    </font>
    <font>
      <b/>
      <vertAlign val="superscript"/>
      <sz val="10"/>
      <name val="Times New Roman"/>
      <family val="1"/>
    </font>
    <font>
      <b/>
      <i/>
      <sz val="11"/>
      <name val="Calibri"/>
    </font>
    <font>
      <i/>
      <sz val="11"/>
      <name val="Calibri"/>
    </font>
    <font>
      <vertAlign val="superscript"/>
      <sz val="10"/>
      <name val="Times New Roman"/>
      <family val="1"/>
    </font>
    <font>
      <vertAlign val="subscript"/>
      <sz val="10"/>
      <name val="Times New Roman"/>
      <family val="1"/>
      <charset val="186"/>
    </font>
    <font>
      <sz val="11"/>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3743705557422"/>
        <bgColor indexed="64"/>
      </patternFill>
    </fill>
  </fills>
  <borders count="144">
    <border>
      <left/>
      <right/>
      <top/>
      <bottom/>
      <diagonal/>
    </border>
    <border>
      <left style="medium">
        <color rgb="FFFFFFFF"/>
      </left>
      <right style="medium">
        <color rgb="FFFFFFFF"/>
      </right>
      <top style="medium">
        <color rgb="FFFFFFFF"/>
      </top>
      <bottom style="medium">
        <color rgb="FFFFFFFF"/>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double">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style="double">
        <color indexed="64"/>
      </bottom>
      <diagonal/>
    </border>
    <border>
      <left style="medium">
        <color indexed="64"/>
      </left>
      <right/>
      <top style="double">
        <color indexed="64"/>
      </top>
      <bottom/>
      <diagonal/>
    </border>
    <border>
      <left/>
      <right style="thin">
        <color indexed="64"/>
      </right>
      <top/>
      <bottom/>
      <diagonal/>
    </border>
  </borders>
  <cellStyleXfs count="5">
    <xf numFmtId="0" fontId="0" fillId="0" borderId="0"/>
    <xf numFmtId="0" fontId="57" fillId="0" borderId="0"/>
    <xf numFmtId="0" fontId="42" fillId="0" borderId="0"/>
    <xf numFmtId="172" fontId="43" fillId="0" borderId="0" applyFont="0" applyFill="0" applyBorder="0" applyAlignment="0" applyProtection="0"/>
    <xf numFmtId="0" fontId="57" fillId="0" borderId="0"/>
  </cellStyleXfs>
  <cellXfs count="909">
    <xf numFmtId="0" fontId="0" fillId="0" borderId="0" xfId="0"/>
    <xf numFmtId="0" fontId="1" fillId="0" borderId="0" xfId="1" applyFont="1"/>
    <xf numFmtId="0" fontId="2" fillId="0" borderId="0" xfId="0" applyFont="1"/>
    <xf numFmtId="0" fontId="3" fillId="0" borderId="0" xfId="0" applyFont="1"/>
    <xf numFmtId="0" fontId="4" fillId="0" borderId="0" xfId="1" applyFont="1"/>
    <xf numFmtId="0" fontId="5" fillId="0" borderId="0" xfId="1" applyFont="1"/>
    <xf numFmtId="0" fontId="6" fillId="0" borderId="0" xfId="1" applyFont="1"/>
    <xf numFmtId="0" fontId="5" fillId="0" borderId="1" xfId="1" applyFont="1" applyBorder="1" applyAlignment="1">
      <alignment horizontal="left"/>
    </xf>
    <xf numFmtId="0" fontId="5" fillId="0" borderId="1" xfId="1" applyFont="1" applyBorder="1"/>
    <xf numFmtId="0" fontId="6" fillId="0" borderId="1" xfId="1" applyFont="1" applyBorder="1"/>
    <xf numFmtId="0" fontId="7" fillId="0" borderId="1" xfId="1" applyFont="1" applyBorder="1" applyAlignment="1">
      <alignment horizontal="left"/>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3" fontId="10" fillId="2" borderId="3" xfId="1" applyNumberFormat="1" applyFont="1" applyFill="1" applyBorder="1" applyAlignment="1">
      <alignment horizontal="center" vertical="center"/>
    </xf>
    <xf numFmtId="0" fontId="10" fillId="2" borderId="4" xfId="1" applyFont="1" applyFill="1" applyBorder="1" applyAlignment="1">
      <alignment horizontal="center" vertical="center"/>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xf numFmtId="164" fontId="9" fillId="2" borderId="6" xfId="1" applyNumberFormat="1" applyFont="1" applyFill="1" applyBorder="1" applyAlignment="1">
      <alignment horizontal="center" vertical="center"/>
    </xf>
    <xf numFmtId="0" fontId="8" fillId="2" borderId="7" xfId="1" applyFont="1" applyFill="1" applyBorder="1"/>
    <xf numFmtId="165" fontId="9" fillId="2" borderId="6" xfId="1" applyNumberFormat="1" applyFont="1" applyFill="1" applyBorder="1" applyAlignment="1">
      <alignment horizontal="center" vertical="center"/>
    </xf>
    <xf numFmtId="0" fontId="8" fillId="2" borderId="7" xfId="1" applyFont="1" applyFill="1" applyBorder="1" applyAlignment="1">
      <alignment horizontal="center" vertical="center"/>
    </xf>
    <xf numFmtId="165" fontId="5" fillId="0" borderId="0" xfId="1" applyNumberFormat="1" applyFont="1" applyAlignment="1">
      <alignment vertical="center"/>
    </xf>
    <xf numFmtId="0" fontId="9" fillId="2" borderId="8" xfId="1" applyFont="1" applyFill="1" applyBorder="1" applyAlignment="1">
      <alignment horizontal="center" vertical="center" wrapText="1"/>
    </xf>
    <xf numFmtId="0" fontId="9" fillId="2" borderId="9" xfId="1" applyFont="1" applyFill="1" applyBorder="1" applyAlignment="1">
      <alignment vertical="center" wrapText="1"/>
    </xf>
    <xf numFmtId="165" fontId="9" fillId="2" borderId="9" xfId="1" applyNumberFormat="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wrapText="1"/>
    </xf>
    <xf numFmtId="0" fontId="11" fillId="2" borderId="12" xfId="1" applyFont="1" applyFill="1" applyBorder="1" applyAlignment="1">
      <alignment horizontal="right" vertical="center" wrapText="1"/>
    </xf>
    <xf numFmtId="165" fontId="8" fillId="0" borderId="12" xfId="1" applyNumberFormat="1" applyFont="1" applyBorder="1" applyAlignment="1" applyProtection="1">
      <alignment horizontal="center" vertical="center"/>
      <protection locked="0"/>
    </xf>
    <xf numFmtId="0" fontId="8" fillId="2" borderId="13" xfId="1" applyFont="1" applyFill="1" applyBorder="1" applyAlignment="1">
      <alignment horizontal="center" vertical="center"/>
    </xf>
    <xf numFmtId="0" fontId="8" fillId="2" borderId="14" xfId="1" applyFont="1" applyFill="1" applyBorder="1" applyAlignment="1">
      <alignment horizontal="center" vertical="center" wrapText="1"/>
    </xf>
    <xf numFmtId="0" fontId="11" fillId="2" borderId="15" xfId="1" applyFont="1" applyFill="1" applyBorder="1" applyAlignment="1">
      <alignment horizontal="right" vertical="center" wrapText="1"/>
    </xf>
    <xf numFmtId="165" fontId="8" fillId="0" borderId="15" xfId="1" applyNumberFormat="1" applyFont="1" applyBorder="1" applyAlignment="1" applyProtection="1">
      <alignment horizontal="center" vertical="center"/>
      <protection locked="0"/>
    </xf>
    <xf numFmtId="0" fontId="8" fillId="2" borderId="16"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12" xfId="1" applyFont="1" applyFill="1" applyBorder="1" applyAlignment="1">
      <alignment vertical="center" wrapText="1"/>
    </xf>
    <xf numFmtId="165" fontId="9" fillId="2" borderId="12" xfId="1" applyNumberFormat="1" applyFont="1" applyFill="1" applyBorder="1" applyAlignment="1">
      <alignment horizontal="center" vertical="center"/>
    </xf>
    <xf numFmtId="165" fontId="8" fillId="2" borderId="9" xfId="1" applyNumberFormat="1" applyFont="1" applyFill="1" applyBorder="1" applyAlignment="1">
      <alignment horizontal="center" vertical="center"/>
    </xf>
    <xf numFmtId="0" fontId="9" fillId="2" borderId="9" xfId="1" applyFont="1" applyFill="1" applyBorder="1" applyAlignment="1">
      <alignment horizontal="center" vertical="center" wrapText="1"/>
    </xf>
    <xf numFmtId="165" fontId="8" fillId="3" borderId="12" xfId="1" applyNumberFormat="1" applyFont="1" applyFill="1" applyBorder="1" applyAlignment="1" applyProtection="1">
      <alignment horizontal="center" vertical="center"/>
      <protection locked="0"/>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4" fontId="9" fillId="2" borderId="3" xfId="1" applyNumberFormat="1" applyFont="1" applyFill="1" applyBorder="1" applyAlignment="1">
      <alignment horizontal="center" vertical="center"/>
    </xf>
    <xf numFmtId="0" fontId="8" fillId="2" borderId="4" xfId="1" applyFont="1" applyFill="1" applyBorder="1" applyAlignment="1">
      <alignment horizontal="center" vertical="center"/>
    </xf>
    <xf numFmtId="4" fontId="5" fillId="0" borderId="0" xfId="1" applyNumberFormat="1" applyFont="1"/>
    <xf numFmtId="4" fontId="9" fillId="2" borderId="9" xfId="1" applyNumberFormat="1" applyFont="1" applyFill="1" applyBorder="1" applyAlignment="1">
      <alignment horizontal="center" vertical="center"/>
    </xf>
    <xf numFmtId="0" fontId="8" fillId="2" borderId="12" xfId="1" applyFont="1" applyFill="1" applyBorder="1" applyAlignment="1">
      <alignment vertical="center" wrapText="1"/>
    </xf>
    <xf numFmtId="4" fontId="8" fillId="2" borderId="12" xfId="1" applyNumberFormat="1" applyFont="1" applyFill="1" applyBorder="1" applyAlignment="1">
      <alignment horizontal="center" vertical="center"/>
    </xf>
    <xf numFmtId="0" fontId="11" fillId="2" borderId="11" xfId="1" applyFont="1" applyFill="1" applyBorder="1" applyAlignment="1">
      <alignment horizontal="center" vertical="center" wrapText="1"/>
    </xf>
    <xf numFmtId="0" fontId="11" fillId="2" borderId="12" xfId="1" applyFont="1" applyFill="1" applyBorder="1" applyAlignment="1">
      <alignment vertical="center" wrapText="1"/>
    </xf>
    <xf numFmtId="4" fontId="11" fillId="2" borderId="12" xfId="1" applyNumberFormat="1" applyFont="1" applyFill="1" applyBorder="1" applyAlignment="1">
      <alignment horizontal="center" vertical="center"/>
    </xf>
    <xf numFmtId="0" fontId="11" fillId="2" borderId="13" xfId="1" applyFont="1" applyFill="1" applyBorder="1" applyAlignment="1">
      <alignment horizontal="center" vertical="center"/>
    </xf>
    <xf numFmtId="0" fontId="12" fillId="0" borderId="0" xfId="1" applyFont="1"/>
    <xf numFmtId="0" fontId="6" fillId="0" borderId="0" xfId="1" applyFont="1" applyAlignment="1">
      <alignment vertical="center"/>
    </xf>
    <xf numFmtId="0" fontId="8" fillId="2" borderId="15" xfId="1" applyFont="1" applyFill="1" applyBorder="1" applyAlignment="1">
      <alignment vertical="center" wrapText="1"/>
    </xf>
    <xf numFmtId="4" fontId="8" fillId="2" borderId="15" xfId="1" applyNumberFormat="1" applyFont="1" applyFill="1" applyBorder="1" applyAlignment="1">
      <alignment horizontal="center" vertical="center"/>
    </xf>
    <xf numFmtId="0" fontId="9" fillId="2" borderId="17" xfId="1"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2" xfId="0" applyFont="1" applyFill="1" applyBorder="1" applyAlignment="1">
      <alignment wrapText="1"/>
    </xf>
    <xf numFmtId="4" fontId="6" fillId="0" borderId="12" xfId="0" applyNumberFormat="1" applyFont="1" applyBorder="1" applyAlignment="1" applyProtection="1">
      <alignment horizontal="center" vertical="center" wrapText="1"/>
      <protection locked="0"/>
    </xf>
    <xf numFmtId="0" fontId="6" fillId="2" borderId="13"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0" xfId="1" applyFont="1" applyAlignment="1">
      <alignment wrapText="1"/>
    </xf>
    <xf numFmtId="4" fontId="6" fillId="0" borderId="0" xfId="1" applyNumberFormat="1" applyFont="1" applyAlignment="1">
      <alignment vertical="center"/>
    </xf>
    <xf numFmtId="0" fontId="6" fillId="2" borderId="2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wrapText="1"/>
    </xf>
    <xf numFmtId="4" fontId="6" fillId="0" borderId="23" xfId="0" applyNumberFormat="1" applyFont="1" applyBorder="1" applyAlignment="1" applyProtection="1">
      <alignment horizontal="center" vertical="center" wrapText="1"/>
      <protection locked="0"/>
    </xf>
    <xf numFmtId="0" fontId="6"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wrapText="1"/>
    </xf>
    <xf numFmtId="4" fontId="6" fillId="0" borderId="27" xfId="0" applyNumberFormat="1" applyFont="1" applyBorder="1" applyAlignment="1" applyProtection="1">
      <alignment horizontal="center" vertical="center" wrapText="1"/>
      <protection locked="0"/>
    </xf>
    <xf numFmtId="0" fontId="6" fillId="2" borderId="28" xfId="0" applyFont="1" applyFill="1" applyBorder="1" applyAlignment="1">
      <alignment horizontal="center" vertical="center" wrapText="1"/>
    </xf>
    <xf numFmtId="0" fontId="9" fillId="2" borderId="26" xfId="1" applyFont="1" applyFill="1" applyBorder="1" applyAlignment="1">
      <alignment horizontal="center" vertical="center" wrapText="1"/>
    </xf>
    <xf numFmtId="4" fontId="9" fillId="0" borderId="3" xfId="1" applyNumberFormat="1" applyFont="1" applyBorder="1" applyAlignment="1" applyProtection="1">
      <alignment horizontal="center" vertical="center"/>
      <protection locked="0"/>
    </xf>
    <xf numFmtId="0" fontId="9" fillId="2" borderId="29" xfId="1" applyFont="1" applyFill="1" applyBorder="1" applyAlignment="1">
      <alignment horizontal="center" vertical="center" wrapText="1"/>
    </xf>
    <xf numFmtId="0" fontId="9" fillId="2" borderId="30" xfId="1" applyFont="1" applyFill="1" applyBorder="1" applyAlignment="1">
      <alignment horizontal="center" vertical="center" wrapText="1"/>
    </xf>
    <xf numFmtId="4" fontId="9" fillId="2" borderId="30" xfId="1" applyNumberFormat="1" applyFont="1" applyFill="1" applyBorder="1" applyAlignment="1">
      <alignment horizontal="center" vertical="center"/>
    </xf>
    <xf numFmtId="0" fontId="8" fillId="2" borderId="20" xfId="1" applyFont="1" applyFill="1" applyBorder="1" applyAlignment="1">
      <alignment horizontal="center" vertical="center"/>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4" fontId="9" fillId="0" borderId="15" xfId="1" applyNumberFormat="1" applyFont="1" applyBorder="1" applyAlignment="1" applyProtection="1">
      <alignment horizontal="center" vertical="center"/>
      <protection locked="0"/>
    </xf>
    <xf numFmtId="0" fontId="8" fillId="2" borderId="31" xfId="1" applyFont="1" applyFill="1" applyBorder="1" applyAlignment="1">
      <alignment horizontal="center" vertical="center" wrapText="1"/>
    </xf>
    <xf numFmtId="0" fontId="8" fillId="2" borderId="23" xfId="1" applyFont="1" applyFill="1" applyBorder="1" applyAlignment="1">
      <alignment vertical="center" wrapText="1"/>
    </xf>
    <xf numFmtId="4" fontId="8" fillId="2" borderId="23" xfId="1" applyNumberFormat="1" applyFont="1" applyFill="1" applyBorder="1" applyAlignment="1">
      <alignment horizontal="center" vertical="center"/>
    </xf>
    <xf numFmtId="0" fontId="8" fillId="2" borderId="24" xfId="1" applyFont="1" applyFill="1" applyBorder="1" applyAlignment="1">
      <alignment horizontal="center" vertical="center"/>
    </xf>
    <xf numFmtId="0" fontId="13" fillId="0" borderId="0" xfId="0" applyFont="1"/>
    <xf numFmtId="165" fontId="13" fillId="0" borderId="0" xfId="0" applyNumberFormat="1" applyFont="1"/>
    <xf numFmtId="0" fontId="13" fillId="0" borderId="1" xfId="0" applyFont="1" applyBorder="1" applyAlignment="1">
      <alignment horizontal="left"/>
    </xf>
    <xf numFmtId="0" fontId="13" fillId="0" borderId="1" xfId="0" applyFont="1" applyBorder="1"/>
    <xf numFmtId="165" fontId="13" fillId="0" borderId="1" xfId="0" applyNumberFormat="1" applyFont="1" applyBorder="1"/>
    <xf numFmtId="0" fontId="3" fillId="0" borderId="1" xfId="0" applyFont="1" applyBorder="1" applyAlignment="1">
      <alignment horizontal="left"/>
    </xf>
    <xf numFmtId="4" fontId="10" fillId="2" borderId="32" xfId="0" applyNumberFormat="1" applyFont="1" applyFill="1" applyBorder="1" applyAlignment="1">
      <alignment horizontal="center" vertical="center"/>
    </xf>
    <xf numFmtId="4" fontId="10" fillId="2" borderId="33" xfId="0" applyNumberFormat="1" applyFont="1" applyFill="1" applyBorder="1" applyAlignment="1">
      <alignment horizontal="center" vertical="center" wrapText="1"/>
    </xf>
    <xf numFmtId="4" fontId="10" fillId="2" borderId="32"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4" fontId="12" fillId="2" borderId="3" xfId="0" applyNumberFormat="1" applyFont="1" applyFill="1" applyBorder="1" applyAlignment="1">
      <alignment horizontal="center" vertical="center" wrapText="1"/>
    </xf>
    <xf numFmtId="4" fontId="12" fillId="2" borderId="4" xfId="0" applyNumberFormat="1" applyFont="1" applyFill="1" applyBorder="1" applyAlignment="1">
      <alignment horizontal="center" vertical="center" wrapText="1"/>
    </xf>
    <xf numFmtId="4" fontId="10" fillId="2" borderId="34" xfId="0" applyNumberFormat="1" applyFont="1" applyFill="1" applyBorder="1" applyAlignment="1">
      <alignment horizontal="center" vertical="center" wrapText="1"/>
    </xf>
    <xf numFmtId="4" fontId="12" fillId="2" borderId="35" xfId="0" applyNumberFormat="1" applyFont="1" applyFill="1" applyBorder="1" applyAlignment="1">
      <alignment horizontal="center" vertical="center" wrapText="1"/>
    </xf>
    <xf numFmtId="4" fontId="12" fillId="2" borderId="3" xfId="0" applyNumberFormat="1" applyFont="1" applyFill="1" applyBorder="1" applyAlignment="1" applyProtection="1">
      <alignment horizontal="center" vertical="center" wrapText="1"/>
      <protection hidden="1"/>
    </xf>
    <xf numFmtId="4" fontId="12" fillId="2" borderId="35" xfId="0" applyNumberFormat="1" applyFont="1" applyFill="1" applyBorder="1" applyAlignment="1" applyProtection="1">
      <alignment horizontal="center" vertical="center" wrapText="1"/>
      <protection hidden="1"/>
    </xf>
    <xf numFmtId="4" fontId="14" fillId="2" borderId="34" xfId="0" applyNumberFormat="1" applyFont="1" applyFill="1" applyBorder="1" applyAlignment="1">
      <alignment horizontal="center" vertical="center" wrapText="1"/>
    </xf>
    <xf numFmtId="4" fontId="10" fillId="2" borderId="36" xfId="0" applyNumberFormat="1" applyFont="1" applyFill="1" applyBorder="1" applyAlignment="1">
      <alignment horizontal="center" vertical="center"/>
    </xf>
    <xf numFmtId="4" fontId="10" fillId="2" borderId="37" xfId="0" applyNumberFormat="1" applyFont="1" applyFill="1" applyBorder="1" applyAlignment="1">
      <alignment horizontal="center" vertical="center" wrapText="1"/>
    </xf>
    <xf numFmtId="4" fontId="12" fillId="2" borderId="37" xfId="0" applyNumberFormat="1" applyFont="1" applyFill="1" applyBorder="1" applyAlignment="1">
      <alignment horizontal="center" vertical="center"/>
    </xf>
    <xf numFmtId="4" fontId="12" fillId="2" borderId="36" xfId="0" applyNumberFormat="1" applyFont="1" applyFill="1" applyBorder="1" applyAlignment="1">
      <alignment horizontal="center" vertical="center"/>
    </xf>
    <xf numFmtId="4" fontId="12" fillId="2" borderId="38" xfId="0" applyNumberFormat="1" applyFont="1" applyFill="1" applyBorder="1" applyAlignment="1">
      <alignment horizontal="center" vertical="center"/>
    </xf>
    <xf numFmtId="4" fontId="12" fillId="2" borderId="39" xfId="0" applyNumberFormat="1" applyFont="1" applyFill="1" applyBorder="1" applyAlignment="1">
      <alignment horizontal="center" vertical="center"/>
    </xf>
    <xf numFmtId="4" fontId="12" fillId="2" borderId="40" xfId="0" applyNumberFormat="1" applyFont="1" applyFill="1" applyBorder="1" applyAlignment="1">
      <alignment horizontal="center" vertical="center"/>
    </xf>
    <xf numFmtId="4" fontId="12" fillId="2" borderId="41" xfId="0" applyNumberFormat="1" applyFont="1" applyFill="1" applyBorder="1" applyAlignment="1">
      <alignment horizontal="center" vertical="center"/>
    </xf>
    <xf numFmtId="4" fontId="12" fillId="2" borderId="42" xfId="0" applyNumberFormat="1" applyFont="1" applyFill="1" applyBorder="1" applyAlignment="1">
      <alignment horizontal="center" vertical="center"/>
    </xf>
    <xf numFmtId="4" fontId="10" fillId="2" borderId="43" xfId="0" applyNumberFormat="1" applyFont="1" applyFill="1" applyBorder="1" applyAlignment="1">
      <alignment horizontal="center" vertical="center"/>
    </xf>
    <xf numFmtId="4" fontId="10" fillId="2" borderId="44" xfId="0" applyNumberFormat="1" applyFont="1" applyFill="1" applyBorder="1" applyAlignment="1">
      <alignment horizontal="left" vertical="center" wrapText="1"/>
    </xf>
    <xf numFmtId="4" fontId="10" fillId="2" borderId="18" xfId="0" applyNumberFormat="1" applyFont="1" applyFill="1" applyBorder="1" applyAlignment="1">
      <alignment horizontal="center" vertical="center" wrapText="1"/>
    </xf>
    <xf numFmtId="4" fontId="10" fillId="2" borderId="43" xfId="0" applyNumberFormat="1" applyFont="1" applyFill="1" applyBorder="1" applyAlignment="1">
      <alignment horizontal="center" vertical="center" wrapText="1"/>
    </xf>
    <xf numFmtId="4" fontId="10" fillId="2" borderId="29" xfId="0" applyNumberFormat="1" applyFont="1" applyFill="1" applyBorder="1" applyAlignment="1">
      <alignment horizontal="center" vertical="center" wrapText="1"/>
    </xf>
    <xf numFmtId="4" fontId="10" fillId="2" borderId="30" xfId="0" applyNumberFormat="1" applyFont="1" applyFill="1" applyBorder="1" applyAlignment="1">
      <alignment horizontal="center" vertical="center" wrapText="1"/>
    </xf>
    <xf numFmtId="4" fontId="10" fillId="2" borderId="20" xfId="0" applyNumberFormat="1" applyFont="1" applyFill="1" applyBorder="1" applyAlignment="1">
      <alignment horizontal="center" vertical="center" wrapText="1"/>
    </xf>
    <xf numFmtId="4" fontId="10" fillId="2" borderId="45" xfId="0" applyNumberFormat="1" applyFont="1" applyFill="1" applyBorder="1" applyAlignment="1">
      <alignment horizontal="center" vertical="center" wrapText="1"/>
    </xf>
    <xf numFmtId="4" fontId="10" fillId="2" borderId="46" xfId="0" applyNumberFormat="1" applyFont="1" applyFill="1" applyBorder="1" applyAlignment="1">
      <alignment horizontal="center" vertical="center"/>
    </xf>
    <xf numFmtId="4" fontId="10" fillId="2" borderId="17" xfId="0" applyNumberFormat="1" applyFont="1" applyFill="1" applyBorder="1" applyAlignment="1">
      <alignment horizontal="left" vertical="center" wrapText="1"/>
    </xf>
    <xf numFmtId="4" fontId="10" fillId="2" borderId="47" xfId="0" applyNumberFormat="1" applyFont="1" applyFill="1" applyBorder="1" applyAlignment="1">
      <alignment horizontal="center" vertical="center" wrapText="1"/>
    </xf>
    <xf numFmtId="4" fontId="10" fillId="2" borderId="46" xfId="0" applyNumberFormat="1" applyFont="1" applyFill="1" applyBorder="1" applyAlignment="1">
      <alignment horizontal="center" vertical="center" wrapText="1"/>
    </xf>
    <xf numFmtId="4" fontId="10" fillId="2" borderId="8" xfId="0" applyNumberFormat="1" applyFont="1" applyFill="1" applyBorder="1" applyAlignment="1">
      <alignment horizontal="center" vertical="center" wrapText="1"/>
    </xf>
    <xf numFmtId="4" fontId="10" fillId="2" borderId="9" xfId="0" applyNumberFormat="1" applyFont="1" applyFill="1" applyBorder="1" applyAlignment="1">
      <alignment horizontal="center" vertical="center" wrapText="1"/>
    </xf>
    <xf numFmtId="4" fontId="10" fillId="2" borderId="10" xfId="0" applyNumberFormat="1" applyFont="1" applyFill="1" applyBorder="1" applyAlignment="1">
      <alignment horizontal="center" vertical="center" wrapText="1"/>
    </xf>
    <xf numFmtId="4" fontId="10" fillId="2" borderId="48" xfId="0" applyNumberFormat="1" applyFont="1" applyFill="1" applyBorder="1" applyAlignment="1">
      <alignment horizontal="center" vertical="center" wrapText="1"/>
    </xf>
    <xf numFmtId="4" fontId="10" fillId="2" borderId="49" xfId="0" applyNumberFormat="1" applyFont="1" applyFill="1" applyBorder="1" applyAlignment="1">
      <alignment horizontal="center" vertical="center" wrapText="1"/>
    </xf>
    <xf numFmtId="4" fontId="12" fillId="2" borderId="43" xfId="0" applyNumberFormat="1" applyFont="1" applyFill="1" applyBorder="1" applyAlignment="1">
      <alignment horizontal="right" vertical="center"/>
    </xf>
    <xf numFmtId="4" fontId="12" fillId="2" borderId="44" xfId="0" applyNumberFormat="1" applyFont="1" applyFill="1" applyBorder="1" applyAlignment="1">
      <alignment horizontal="right" vertical="center" wrapText="1"/>
    </xf>
    <xf numFmtId="4" fontId="12" fillId="2" borderId="18" xfId="0" applyNumberFormat="1" applyFont="1" applyFill="1" applyBorder="1" applyAlignment="1">
      <alignment horizontal="center" vertical="center" wrapText="1"/>
    </xf>
    <xf numFmtId="4" fontId="12" fillId="2" borderId="43" xfId="0" applyNumberFormat="1" applyFont="1" applyFill="1" applyBorder="1" applyAlignment="1">
      <alignment horizontal="center" vertical="center" wrapText="1"/>
    </xf>
    <xf numFmtId="4" fontId="12" fillId="2" borderId="29" xfId="0" applyNumberFormat="1" applyFont="1" applyFill="1" applyBorder="1" applyAlignment="1">
      <alignment horizontal="center" vertical="center" wrapText="1"/>
    </xf>
    <xf numFmtId="4" fontId="12" fillId="2" borderId="30" xfId="0" applyNumberFormat="1" applyFont="1" applyFill="1" applyBorder="1" applyAlignment="1">
      <alignment horizontal="center" vertical="center" wrapText="1"/>
    </xf>
    <xf numFmtId="4" fontId="12" fillId="2" borderId="20" xfId="0" applyNumberFormat="1" applyFont="1" applyFill="1" applyBorder="1" applyAlignment="1">
      <alignment horizontal="center" vertical="center" wrapText="1"/>
    </xf>
    <xf numFmtId="4" fontId="12" fillId="2" borderId="45" xfId="0" applyNumberFormat="1" applyFont="1" applyFill="1" applyBorder="1" applyAlignment="1">
      <alignment horizontal="center" vertical="center" wrapText="1"/>
    </xf>
    <xf numFmtId="4" fontId="12" fillId="2" borderId="50" xfId="0" applyNumberFormat="1" applyFont="1" applyFill="1" applyBorder="1" applyAlignment="1">
      <alignment horizontal="center" vertical="center" wrapText="1"/>
    </xf>
    <xf numFmtId="165" fontId="2" fillId="0" borderId="0" xfId="0" applyNumberFormat="1" applyFont="1"/>
    <xf numFmtId="4" fontId="12" fillId="2" borderId="43" xfId="0" applyNumberFormat="1" applyFont="1" applyFill="1" applyBorder="1" applyAlignment="1">
      <alignment horizontal="center" vertical="center"/>
    </xf>
    <xf numFmtId="4" fontId="12" fillId="2" borderId="51" xfId="0" applyNumberFormat="1" applyFont="1" applyFill="1" applyBorder="1" applyAlignment="1">
      <alignment horizontal="right" vertical="center" wrapText="1"/>
    </xf>
    <xf numFmtId="4" fontId="12" fillId="2" borderId="19" xfId="0" applyNumberFormat="1" applyFont="1" applyFill="1" applyBorder="1" applyAlignment="1">
      <alignment horizontal="center" vertical="center" wrapText="1"/>
    </xf>
    <xf numFmtId="4" fontId="12" fillId="2" borderId="52" xfId="0" applyNumberFormat="1" applyFont="1" applyFill="1" applyBorder="1" applyAlignment="1">
      <alignment horizontal="center" vertical="center" wrapText="1"/>
    </xf>
    <xf numFmtId="4" fontId="12" fillId="2" borderId="11" xfId="0" applyNumberFormat="1" applyFont="1" applyFill="1" applyBorder="1" applyAlignment="1">
      <alignment horizontal="center" vertical="center" wrapText="1"/>
    </xf>
    <xf numFmtId="4" fontId="12" fillId="2" borderId="12" xfId="0" applyNumberFormat="1" applyFont="1" applyFill="1" applyBorder="1" applyAlignment="1">
      <alignment horizontal="center" vertical="center" wrapText="1"/>
    </xf>
    <xf numFmtId="4" fontId="12" fillId="2" borderId="13" xfId="0" applyNumberFormat="1" applyFont="1" applyFill="1" applyBorder="1" applyAlignment="1">
      <alignment horizontal="center" vertical="center" wrapText="1"/>
    </xf>
    <xf numFmtId="4" fontId="12" fillId="2" borderId="53" xfId="0" applyNumberFormat="1" applyFont="1" applyFill="1" applyBorder="1" applyAlignment="1">
      <alignment horizontal="center" vertical="center" wrapText="1"/>
    </xf>
    <xf numFmtId="4" fontId="12" fillId="2" borderId="54" xfId="0" applyNumberFormat="1" applyFont="1" applyFill="1" applyBorder="1" applyAlignment="1">
      <alignment horizontal="center" vertical="center" wrapText="1"/>
    </xf>
    <xf numFmtId="4" fontId="12" fillId="2" borderId="55" xfId="0" applyNumberFormat="1" applyFont="1" applyFill="1" applyBorder="1" applyAlignment="1">
      <alignment horizontal="center" vertical="center"/>
    </xf>
    <xf numFmtId="4" fontId="12" fillId="2" borderId="56" xfId="0" applyNumberFormat="1" applyFont="1" applyFill="1" applyBorder="1" applyAlignment="1">
      <alignment horizontal="right" vertical="center" wrapText="1"/>
    </xf>
    <xf numFmtId="4" fontId="12" fillId="2" borderId="21" xfId="0" applyNumberFormat="1" applyFont="1" applyFill="1" applyBorder="1" applyAlignment="1">
      <alignment horizontal="center" vertical="center" wrapText="1"/>
    </xf>
    <xf numFmtId="4" fontId="12" fillId="2" borderId="57" xfId="0" applyNumberFormat="1" applyFont="1" applyFill="1" applyBorder="1" applyAlignment="1">
      <alignment horizontal="center" vertical="center" wrapText="1"/>
    </xf>
    <xf numFmtId="4" fontId="12" fillId="2" borderId="14" xfId="0" applyNumberFormat="1" applyFont="1" applyFill="1" applyBorder="1" applyAlignment="1">
      <alignment horizontal="center" vertical="center" wrapText="1"/>
    </xf>
    <xf numFmtId="4" fontId="12" fillId="2" borderId="15" xfId="0" applyNumberFormat="1" applyFont="1" applyFill="1" applyBorder="1" applyAlignment="1">
      <alignment horizontal="center" vertical="center" wrapText="1"/>
    </xf>
    <xf numFmtId="4" fontId="12" fillId="2" borderId="16" xfId="0" applyNumberFormat="1" applyFont="1" applyFill="1" applyBorder="1" applyAlignment="1">
      <alignment horizontal="center" vertical="center" wrapText="1"/>
    </xf>
    <xf numFmtId="4" fontId="12" fillId="2" borderId="58" xfId="0" applyNumberFormat="1" applyFont="1" applyFill="1" applyBorder="1" applyAlignment="1">
      <alignment horizontal="center" vertical="center" wrapText="1"/>
    </xf>
    <xf numFmtId="4" fontId="12" fillId="2" borderId="59" xfId="0" applyNumberFormat="1" applyFont="1" applyFill="1" applyBorder="1" applyAlignment="1">
      <alignment horizontal="center" vertical="center" wrapText="1"/>
    </xf>
    <xf numFmtId="4" fontId="10" fillId="2" borderId="17" xfId="0" applyNumberFormat="1" applyFont="1" applyFill="1" applyBorder="1" applyAlignment="1">
      <alignment wrapText="1"/>
    </xf>
    <xf numFmtId="4" fontId="12" fillId="2" borderId="51" xfId="0" applyNumberFormat="1" applyFont="1" applyFill="1" applyBorder="1" applyAlignment="1">
      <alignment horizontal="right" wrapText="1"/>
    </xf>
    <xf numFmtId="4" fontId="13" fillId="0" borderId="0" xfId="0" applyNumberFormat="1" applyFont="1"/>
    <xf numFmtId="4" fontId="10" fillId="2" borderId="60" xfId="0" applyNumberFormat="1" applyFont="1" applyFill="1" applyBorder="1" applyAlignment="1">
      <alignment horizontal="center" vertical="center" wrapText="1"/>
    </xf>
    <xf numFmtId="4" fontId="10" fillId="2" borderId="61" xfId="0" applyNumberFormat="1" applyFont="1" applyFill="1" applyBorder="1" applyAlignment="1">
      <alignment horizontal="left" vertical="center" wrapText="1"/>
    </xf>
    <xf numFmtId="165" fontId="10" fillId="2" borderId="61" xfId="0" applyNumberFormat="1" applyFont="1" applyFill="1" applyBorder="1" applyAlignment="1">
      <alignment horizontal="center" vertical="center" wrapText="1"/>
    </xf>
    <xf numFmtId="165" fontId="10" fillId="2" borderId="60" xfId="0" applyNumberFormat="1" applyFont="1" applyFill="1" applyBorder="1" applyAlignment="1">
      <alignment horizontal="center" vertical="center" wrapText="1"/>
    </xf>
    <xf numFmtId="165" fontId="10" fillId="2" borderId="62" xfId="0" applyNumberFormat="1" applyFont="1" applyFill="1" applyBorder="1" applyAlignment="1">
      <alignment horizontal="center" vertical="center" wrapText="1"/>
    </xf>
    <xf numFmtId="165" fontId="10" fillId="2" borderId="63" xfId="0" applyNumberFormat="1" applyFont="1" applyFill="1" applyBorder="1" applyAlignment="1">
      <alignment horizontal="center" vertical="center" wrapText="1"/>
    </xf>
    <xf numFmtId="165" fontId="10" fillId="2" borderId="35" xfId="0" applyNumberFormat="1" applyFont="1" applyFill="1" applyBorder="1" applyAlignment="1">
      <alignment horizontal="center" vertical="center" wrapText="1"/>
    </xf>
    <xf numFmtId="165" fontId="10" fillId="2" borderId="64" xfId="0" applyNumberFormat="1" applyFont="1" applyFill="1" applyBorder="1" applyAlignment="1">
      <alignment horizontal="center" vertical="center" wrapText="1"/>
    </xf>
    <xf numFmtId="165" fontId="10" fillId="2" borderId="65" xfId="0" applyNumberFormat="1" applyFont="1" applyFill="1" applyBorder="1" applyAlignment="1">
      <alignment horizontal="center" vertical="center" wrapText="1"/>
    </xf>
    <xf numFmtId="165" fontId="15" fillId="2" borderId="60" xfId="0" applyNumberFormat="1" applyFont="1" applyFill="1" applyBorder="1" applyAlignment="1">
      <alignment horizontal="center" vertical="center" wrapText="1"/>
    </xf>
    <xf numFmtId="4" fontId="10" fillId="2" borderId="66" xfId="0" applyNumberFormat="1" applyFont="1" applyFill="1" applyBorder="1" applyAlignment="1">
      <alignment horizontal="center" vertical="center" wrapText="1"/>
    </xf>
    <xf numFmtId="4" fontId="10" fillId="2" borderId="67" xfId="0" applyNumberFormat="1" applyFont="1" applyFill="1" applyBorder="1" applyAlignment="1">
      <alignment horizontal="center" vertical="center" wrapText="1"/>
    </xf>
    <xf numFmtId="4" fontId="10" fillId="2" borderId="68" xfId="0" applyNumberFormat="1" applyFont="1" applyFill="1" applyBorder="1" applyAlignment="1">
      <alignment horizontal="center" vertical="center" wrapText="1"/>
    </xf>
    <xf numFmtId="4" fontId="10" fillId="2" borderId="69" xfId="0" applyNumberFormat="1" applyFont="1" applyFill="1" applyBorder="1" applyAlignment="1">
      <alignment horizontal="center" vertical="center" wrapText="1"/>
    </xf>
    <xf numFmtId="4" fontId="10" fillId="2" borderId="70" xfId="0" applyNumberFormat="1" applyFont="1" applyFill="1" applyBorder="1" applyAlignment="1">
      <alignment horizontal="center" vertical="center" wrapText="1"/>
    </xf>
    <xf numFmtId="4" fontId="10" fillId="2" borderId="71" xfId="0" applyNumberFormat="1" applyFont="1" applyFill="1" applyBorder="1" applyAlignment="1">
      <alignment horizontal="center" vertical="center" wrapText="1"/>
    </xf>
    <xf numFmtId="4" fontId="10" fillId="2" borderId="72" xfId="0" applyNumberFormat="1" applyFont="1" applyFill="1" applyBorder="1" applyAlignment="1">
      <alignment horizontal="center" vertical="center" wrapText="1"/>
    </xf>
    <xf numFmtId="4" fontId="15" fillId="2" borderId="66" xfId="0" applyNumberFormat="1" applyFont="1" applyFill="1" applyBorder="1" applyAlignment="1">
      <alignment horizontal="center" vertical="center" wrapText="1"/>
    </xf>
    <xf numFmtId="165" fontId="3" fillId="0" borderId="0" xfId="0" applyNumberFormat="1" applyFont="1"/>
    <xf numFmtId="4" fontId="15" fillId="2" borderId="46" xfId="0" applyNumberFormat="1" applyFont="1" applyFill="1" applyBorder="1" applyAlignment="1">
      <alignment horizontal="center" vertical="center" wrapText="1"/>
    </xf>
    <xf numFmtId="4" fontId="10" fillId="2" borderId="47" xfId="0" applyNumberFormat="1" applyFont="1" applyFill="1" applyBorder="1" applyAlignment="1">
      <alignment horizontal="left" vertical="center" wrapText="1"/>
    </xf>
    <xf numFmtId="0" fontId="13" fillId="0" borderId="0" xfId="0" applyFont="1" applyAlignment="1">
      <alignment vertical="center"/>
    </xf>
    <xf numFmtId="4" fontId="6" fillId="2" borderId="52" xfId="0" applyNumberFormat="1" applyFont="1" applyFill="1" applyBorder="1" applyAlignment="1">
      <alignment horizontal="center" vertical="center" wrapText="1"/>
    </xf>
    <xf numFmtId="4" fontId="6" fillId="2" borderId="19" xfId="0" applyNumberFormat="1" applyFont="1" applyFill="1" applyBorder="1" applyAlignment="1">
      <alignment horizontal="right" vertical="center" wrapText="1"/>
    </xf>
    <xf numFmtId="4" fontId="6" fillId="2" borderId="19" xfId="0" applyNumberFormat="1" applyFont="1" applyFill="1" applyBorder="1" applyAlignment="1">
      <alignment horizontal="center" vertical="center" wrapText="1"/>
    </xf>
    <xf numFmtId="4" fontId="6" fillId="2" borderId="11" xfId="0" applyNumberFormat="1" applyFont="1" applyFill="1" applyBorder="1" applyAlignment="1">
      <alignment horizontal="center" vertical="center" wrapText="1"/>
    </xf>
    <xf numFmtId="4" fontId="6" fillId="2" borderId="12" xfId="0" applyNumberFormat="1" applyFont="1" applyFill="1" applyBorder="1" applyAlignment="1">
      <alignment horizontal="center" vertical="center" wrapText="1"/>
    </xf>
    <xf numFmtId="4" fontId="6" fillId="2" borderId="13" xfId="0" applyNumberFormat="1" applyFont="1" applyFill="1" applyBorder="1" applyAlignment="1">
      <alignment horizontal="center" vertical="center" wrapText="1"/>
    </xf>
    <xf numFmtId="4" fontId="6" fillId="2" borderId="53" xfId="0" applyNumberFormat="1" applyFont="1" applyFill="1" applyBorder="1" applyAlignment="1">
      <alignment horizontal="center" vertical="center" wrapText="1"/>
    </xf>
    <xf numFmtId="4" fontId="6" fillId="2" borderId="54" xfId="0" applyNumberFormat="1" applyFont="1" applyFill="1" applyBorder="1" applyAlignment="1">
      <alignment horizontal="center" vertical="center" wrapText="1"/>
    </xf>
    <xf numFmtId="4" fontId="6" fillId="2" borderId="21" xfId="0" applyNumberFormat="1" applyFont="1" applyFill="1" applyBorder="1" applyAlignment="1">
      <alignment horizontal="right" vertical="center" wrapText="1"/>
    </xf>
    <xf numFmtId="4" fontId="6" fillId="2" borderId="21" xfId="0" applyNumberFormat="1" applyFont="1" applyFill="1" applyBorder="1" applyAlignment="1">
      <alignment horizontal="center" vertical="center" wrapText="1"/>
    </xf>
    <xf numFmtId="4" fontId="6" fillId="2" borderId="57" xfId="0" applyNumberFormat="1" applyFont="1" applyFill="1" applyBorder="1" applyAlignment="1">
      <alignment horizontal="center" vertical="center" wrapText="1"/>
    </xf>
    <xf numFmtId="4" fontId="6" fillId="2" borderId="14" xfId="0" applyNumberFormat="1" applyFont="1" applyFill="1" applyBorder="1" applyAlignment="1">
      <alignment horizontal="center" vertical="center" wrapText="1"/>
    </xf>
    <xf numFmtId="4" fontId="6" fillId="2" borderId="15" xfId="0" applyNumberFormat="1" applyFont="1" applyFill="1" applyBorder="1" applyAlignment="1">
      <alignment horizontal="center" vertical="center" wrapText="1"/>
    </xf>
    <xf numFmtId="4" fontId="6" fillId="2" borderId="16" xfId="0" applyNumberFormat="1" applyFont="1" applyFill="1" applyBorder="1" applyAlignment="1">
      <alignment horizontal="center" vertical="center" wrapText="1"/>
    </xf>
    <xf numFmtId="4" fontId="6" fillId="2" borderId="58" xfId="0" applyNumberFormat="1" applyFont="1" applyFill="1" applyBorder="1" applyAlignment="1">
      <alignment horizontal="center" vertical="center" wrapText="1"/>
    </xf>
    <xf numFmtId="4" fontId="6" fillId="2" borderId="59" xfId="0" applyNumberFormat="1" applyFont="1" applyFill="1" applyBorder="1" applyAlignment="1">
      <alignment horizontal="center" vertical="center" wrapText="1"/>
    </xf>
    <xf numFmtId="4" fontId="6" fillId="2" borderId="73" xfId="0" applyNumberFormat="1" applyFont="1" applyFill="1" applyBorder="1" applyAlignment="1">
      <alignment horizontal="right" vertical="center" wrapText="1"/>
    </xf>
    <xf numFmtId="4" fontId="6" fillId="2" borderId="73" xfId="0" applyNumberFormat="1" applyFont="1" applyFill="1" applyBorder="1" applyAlignment="1">
      <alignment horizontal="center" vertical="center" wrapText="1"/>
    </xf>
    <xf numFmtId="4" fontId="6" fillId="2" borderId="74" xfId="0" applyNumberFormat="1" applyFont="1" applyFill="1" applyBorder="1" applyAlignment="1">
      <alignment horizontal="center" vertical="center" wrapText="1"/>
    </xf>
    <xf numFmtId="4" fontId="6" fillId="2" borderId="75" xfId="0" applyNumberFormat="1" applyFont="1" applyFill="1" applyBorder="1" applyAlignment="1">
      <alignment horizontal="center" vertical="center" wrapText="1"/>
    </xf>
    <xf numFmtId="4" fontId="6" fillId="2" borderId="76" xfId="0" applyNumberFormat="1" applyFont="1" applyFill="1" applyBorder="1" applyAlignment="1">
      <alignment horizontal="center" vertical="center" wrapText="1"/>
    </xf>
    <xf numFmtId="4" fontId="6" fillId="2" borderId="77" xfId="0" applyNumberFormat="1" applyFont="1" applyFill="1" applyBorder="1" applyAlignment="1">
      <alignment horizontal="center" vertical="center" wrapText="1"/>
    </xf>
    <xf numFmtId="4" fontId="6" fillId="2" borderId="78" xfId="0" applyNumberFormat="1" applyFont="1" applyFill="1" applyBorder="1" applyAlignment="1">
      <alignment horizontal="center" vertical="center" wrapText="1"/>
    </xf>
    <xf numFmtId="4" fontId="6" fillId="2" borderId="79" xfId="0" applyNumberFormat="1" applyFont="1" applyFill="1" applyBorder="1" applyAlignment="1">
      <alignment horizontal="center" vertical="center" wrapText="1"/>
    </xf>
    <xf numFmtId="4" fontId="10" fillId="2" borderId="37" xfId="0" applyNumberFormat="1" applyFont="1" applyFill="1" applyBorder="1" applyAlignment="1">
      <alignment horizontal="center" vertical="center"/>
    </xf>
    <xf numFmtId="4" fontId="10" fillId="2" borderId="38" xfId="0" applyNumberFormat="1" applyFont="1" applyFill="1" applyBorder="1" applyAlignment="1">
      <alignment horizontal="center" vertical="center"/>
    </xf>
    <xf numFmtId="4" fontId="10" fillId="2" borderId="39" xfId="0" applyNumberFormat="1" applyFont="1" applyFill="1" applyBorder="1" applyAlignment="1">
      <alignment horizontal="center" vertical="center"/>
    </xf>
    <xf numFmtId="4" fontId="10" fillId="2" borderId="40" xfId="0" applyNumberFormat="1" applyFont="1" applyFill="1" applyBorder="1" applyAlignment="1">
      <alignment horizontal="center" vertical="center"/>
    </xf>
    <xf numFmtId="4" fontId="10" fillId="2" borderId="41" xfId="0" applyNumberFormat="1" applyFont="1" applyFill="1" applyBorder="1" applyAlignment="1">
      <alignment horizontal="center" vertical="center"/>
    </xf>
    <xf numFmtId="4" fontId="10" fillId="2" borderId="42" xfId="0" applyNumberFormat="1" applyFont="1" applyFill="1" applyBorder="1" applyAlignment="1">
      <alignment horizontal="center" vertical="center"/>
    </xf>
    <xf numFmtId="4" fontId="10" fillId="0" borderId="0" xfId="0" applyNumberFormat="1" applyFont="1" applyAlignment="1">
      <alignment horizontal="center" vertical="center"/>
    </xf>
    <xf numFmtId="4" fontId="10" fillId="0" borderId="29" xfId="0" applyNumberFormat="1" applyFont="1" applyBorder="1" applyAlignment="1" applyProtection="1">
      <alignment horizontal="center" vertical="center" wrapText="1"/>
      <protection locked="0"/>
    </xf>
    <xf numFmtId="4" fontId="10" fillId="0" borderId="30" xfId="0" applyNumberFormat="1" applyFont="1" applyBorder="1" applyAlignment="1" applyProtection="1">
      <alignment horizontal="center" vertical="center" wrapText="1"/>
      <protection locked="0"/>
    </xf>
    <xf numFmtId="4" fontId="10" fillId="0" borderId="20" xfId="0" applyNumberFormat="1" applyFont="1" applyBorder="1" applyAlignment="1" applyProtection="1">
      <alignment horizontal="center" vertical="center" wrapText="1"/>
      <protection locked="0"/>
    </xf>
    <xf numFmtId="4" fontId="10" fillId="0" borderId="18" xfId="0" applyNumberFormat="1" applyFont="1" applyBorder="1" applyAlignment="1" applyProtection="1">
      <alignment horizontal="center" vertical="center" wrapText="1"/>
      <protection locked="0"/>
    </xf>
    <xf numFmtId="4" fontId="10" fillId="0" borderId="50" xfId="0" applyNumberFormat="1" applyFont="1" applyBorder="1" applyAlignment="1" applyProtection="1">
      <alignment horizontal="center" vertical="center" wrapText="1"/>
      <protection locked="0"/>
    </xf>
    <xf numFmtId="4" fontId="10" fillId="0" borderId="43" xfId="0" applyNumberFormat="1" applyFont="1" applyBorder="1" applyAlignment="1" applyProtection="1">
      <alignment horizontal="center" vertical="center" wrapText="1"/>
      <protection locked="0"/>
    </xf>
    <xf numFmtId="4" fontId="10" fillId="2" borderId="47" xfId="0" applyNumberFormat="1" applyFont="1" applyFill="1" applyBorder="1" applyAlignment="1">
      <alignment horizontal="left" wrapText="1"/>
    </xf>
    <xf numFmtId="4" fontId="6" fillId="0" borderId="52" xfId="0" applyNumberFormat="1" applyFont="1" applyBorder="1" applyAlignment="1" applyProtection="1">
      <alignment horizontal="center" vertical="center" wrapText="1"/>
      <protection locked="0"/>
    </xf>
    <xf numFmtId="4" fontId="6" fillId="0" borderId="11" xfId="0" applyNumberFormat="1" applyFont="1" applyBorder="1" applyAlignment="1" applyProtection="1">
      <alignment horizontal="center" vertical="center" wrapText="1"/>
      <protection locked="0"/>
    </xf>
    <xf numFmtId="4" fontId="6" fillId="0" borderId="13" xfId="0" applyNumberFormat="1" applyFont="1" applyBorder="1" applyAlignment="1" applyProtection="1">
      <alignment horizontal="center" vertical="center" wrapText="1"/>
      <protection locked="0"/>
    </xf>
    <xf numFmtId="4" fontId="6" fillId="0" borderId="19" xfId="0" applyNumberFormat="1" applyFont="1" applyBorder="1" applyAlignment="1" applyProtection="1">
      <alignment horizontal="center" vertical="center" wrapText="1"/>
      <protection locked="0"/>
    </xf>
    <xf numFmtId="4" fontId="6" fillId="0" borderId="54" xfId="0" applyNumberFormat="1" applyFont="1" applyBorder="1" applyAlignment="1" applyProtection="1">
      <alignment horizontal="center" vertical="center" wrapText="1"/>
      <protection locked="0"/>
    </xf>
    <xf numFmtId="4" fontId="6" fillId="3" borderId="12" xfId="0" applyNumberFormat="1" applyFont="1" applyFill="1" applyBorder="1" applyAlignment="1" applyProtection="1">
      <alignment horizontal="center" vertical="center" wrapText="1"/>
      <protection locked="0"/>
    </xf>
    <xf numFmtId="4" fontId="6" fillId="3" borderId="13" xfId="0" applyNumberFormat="1" applyFont="1" applyFill="1" applyBorder="1" applyAlignment="1" applyProtection="1">
      <alignment horizontal="center" vertical="center" wrapText="1"/>
      <protection locked="0"/>
    </xf>
    <xf numFmtId="4" fontId="6" fillId="3" borderId="11" xfId="0" applyNumberFormat="1" applyFont="1" applyFill="1" applyBorder="1" applyAlignment="1" applyProtection="1">
      <alignment horizontal="center" vertical="center" wrapText="1"/>
      <protection locked="0"/>
    </xf>
    <xf numFmtId="4" fontId="6" fillId="3" borderId="19" xfId="0" applyNumberFormat="1" applyFont="1" applyFill="1" applyBorder="1" applyAlignment="1" applyProtection="1">
      <alignment horizontal="center" vertical="center" wrapText="1"/>
      <protection locked="0"/>
    </xf>
    <xf numFmtId="4" fontId="12" fillId="2" borderId="21" xfId="0" applyNumberFormat="1" applyFont="1" applyFill="1" applyBorder="1" applyAlignment="1">
      <alignment horizontal="right" wrapText="1"/>
    </xf>
    <xf numFmtId="4" fontId="12" fillId="2" borderId="80" xfId="0" applyNumberFormat="1" applyFont="1" applyFill="1" applyBorder="1" applyAlignment="1">
      <alignment horizontal="right" wrapText="1"/>
    </xf>
    <xf numFmtId="4" fontId="10" fillId="3" borderId="8" xfId="0" applyNumberFormat="1" applyFont="1" applyFill="1" applyBorder="1" applyAlignment="1" applyProtection="1">
      <alignment horizontal="center" vertical="center" wrapText="1"/>
      <protection locked="0"/>
    </xf>
    <xf numFmtId="4" fontId="10" fillId="3" borderId="9" xfId="0" applyNumberFormat="1" applyFont="1" applyFill="1" applyBorder="1" applyAlignment="1" applyProtection="1">
      <alignment horizontal="center" vertical="center" wrapText="1"/>
      <protection locked="0"/>
    </xf>
    <xf numFmtId="4" fontId="10" fillId="3" borderId="10" xfId="0" applyNumberFormat="1" applyFont="1" applyFill="1" applyBorder="1" applyAlignment="1" applyProtection="1">
      <alignment horizontal="center" vertical="center" wrapText="1"/>
      <protection locked="0"/>
    </xf>
    <xf numFmtId="4" fontId="10" fillId="3" borderId="47" xfId="0" applyNumberFormat="1" applyFont="1" applyFill="1" applyBorder="1" applyAlignment="1" applyProtection="1">
      <alignment horizontal="center" vertical="center" wrapText="1"/>
      <protection locked="0"/>
    </xf>
    <xf numFmtId="4" fontId="10" fillId="0" borderId="49" xfId="0" applyNumberFormat="1" applyFont="1" applyBorder="1" applyAlignment="1" applyProtection="1">
      <alignment horizontal="center" vertical="center" wrapText="1"/>
      <protection locked="0"/>
    </xf>
    <xf numFmtId="4" fontId="10" fillId="0" borderId="10" xfId="0" applyNumberFormat="1" applyFont="1" applyBorder="1" applyAlignment="1" applyProtection="1">
      <alignment horizontal="center" vertical="center" wrapText="1"/>
      <protection locked="0"/>
    </xf>
    <xf numFmtId="4" fontId="10" fillId="3" borderId="46" xfId="0" applyNumberFormat="1" applyFont="1" applyFill="1" applyBorder="1" applyAlignment="1" applyProtection="1">
      <alignment horizontal="center" vertical="center" wrapText="1"/>
      <protection locked="0"/>
    </xf>
    <xf numFmtId="4" fontId="12" fillId="2" borderId="52" xfId="0" applyNumberFormat="1" applyFont="1" applyFill="1" applyBorder="1" applyAlignment="1">
      <alignment horizontal="center" vertical="center"/>
    </xf>
    <xf numFmtId="4" fontId="12" fillId="2" borderId="19" xfId="0" applyNumberFormat="1" applyFont="1" applyFill="1" applyBorder="1" applyAlignment="1">
      <alignment horizontal="right" wrapText="1"/>
    </xf>
    <xf numFmtId="4" fontId="6" fillId="3" borderId="52" xfId="0" applyNumberFormat="1" applyFont="1" applyFill="1" applyBorder="1" applyAlignment="1" applyProtection="1">
      <alignment horizontal="center" vertical="center" wrapText="1"/>
      <protection locked="0"/>
    </xf>
    <xf numFmtId="4" fontId="12" fillId="2" borderId="57" xfId="0" applyNumberFormat="1" applyFont="1" applyFill="1" applyBorder="1" applyAlignment="1">
      <alignment horizontal="center" vertical="center"/>
    </xf>
    <xf numFmtId="4" fontId="6" fillId="3" borderId="14" xfId="0" applyNumberFormat="1" applyFont="1" applyFill="1" applyBorder="1" applyAlignment="1" applyProtection="1">
      <alignment horizontal="center" vertical="center" wrapText="1"/>
      <protection locked="0"/>
    </xf>
    <xf numFmtId="4" fontId="6" fillId="3" borderId="15" xfId="0" applyNumberFormat="1" applyFont="1" applyFill="1" applyBorder="1" applyAlignment="1" applyProtection="1">
      <alignment horizontal="center" vertical="center" wrapText="1"/>
      <protection locked="0"/>
    </xf>
    <xf numFmtId="4" fontId="6" fillId="3" borderId="16" xfId="0" applyNumberFormat="1" applyFont="1" applyFill="1" applyBorder="1" applyAlignment="1" applyProtection="1">
      <alignment horizontal="center" vertical="center" wrapText="1"/>
      <protection locked="0"/>
    </xf>
    <xf numFmtId="4" fontId="6" fillId="3" borderId="21" xfId="0" applyNumberFormat="1" applyFont="1" applyFill="1" applyBorder="1" applyAlignment="1" applyProtection="1">
      <alignment horizontal="center" vertical="center" wrapText="1"/>
      <protection locked="0"/>
    </xf>
    <xf numFmtId="4" fontId="6" fillId="0" borderId="59" xfId="0" applyNumberFormat="1" applyFont="1" applyBorder="1" applyAlignment="1" applyProtection="1">
      <alignment horizontal="center" vertical="center" wrapText="1"/>
      <protection locked="0"/>
    </xf>
    <xf numFmtId="4" fontId="6" fillId="0" borderId="16" xfId="0" applyNumberFormat="1" applyFont="1" applyBorder="1" applyAlignment="1" applyProtection="1">
      <alignment horizontal="center" vertical="center" wrapText="1"/>
      <protection locked="0"/>
    </xf>
    <xf numFmtId="4" fontId="6" fillId="3" borderId="57" xfId="0" applyNumberFormat="1" applyFont="1" applyFill="1" applyBorder="1" applyAlignment="1" applyProtection="1">
      <alignment horizontal="center" vertical="center" wrapText="1"/>
      <protection locked="0"/>
    </xf>
    <xf numFmtId="4" fontId="12" fillId="0" borderId="11" xfId="0" applyNumberFormat="1" applyFont="1" applyBorder="1" applyAlignment="1" applyProtection="1">
      <alignment horizontal="center" vertical="center" wrapText="1"/>
      <protection locked="0"/>
    </xf>
    <xf numFmtId="4" fontId="12" fillId="0" borderId="12" xfId="0" applyNumberFormat="1" applyFont="1" applyBorder="1" applyAlignment="1" applyProtection="1">
      <alignment horizontal="center" vertical="center" wrapText="1"/>
      <protection locked="0"/>
    </xf>
    <xf numFmtId="4" fontId="12" fillId="0" borderId="13" xfId="0" applyNumberFormat="1" applyFont="1" applyBorder="1" applyAlignment="1" applyProtection="1">
      <alignment horizontal="center" vertical="center" wrapText="1"/>
      <protection locked="0"/>
    </xf>
    <xf numFmtId="4" fontId="12" fillId="0" borderId="19" xfId="0" applyNumberFormat="1" applyFont="1" applyBorder="1" applyAlignment="1" applyProtection="1">
      <alignment horizontal="center" vertical="center" wrapText="1"/>
      <protection locked="0"/>
    </xf>
    <xf numFmtId="4" fontId="12" fillId="0" borderId="54" xfId="0" applyNumberFormat="1" applyFont="1" applyBorder="1" applyAlignment="1" applyProtection="1">
      <alignment horizontal="center" vertical="center" wrapText="1"/>
      <protection locked="0"/>
    </xf>
    <xf numFmtId="4" fontId="12" fillId="0" borderId="52" xfId="0" applyNumberFormat="1" applyFont="1" applyBorder="1" applyAlignment="1" applyProtection="1">
      <alignment horizontal="center" vertical="center" wrapText="1"/>
      <protection locked="0"/>
    </xf>
    <xf numFmtId="4" fontId="12" fillId="0" borderId="14" xfId="0" applyNumberFormat="1" applyFont="1" applyBorder="1" applyAlignment="1" applyProtection="1">
      <alignment horizontal="center" vertical="center" wrapText="1"/>
      <protection locked="0"/>
    </xf>
    <xf numFmtId="4" fontId="12" fillId="0" borderId="15" xfId="0" applyNumberFormat="1" applyFont="1" applyBorder="1" applyAlignment="1" applyProtection="1">
      <alignment horizontal="center" vertical="center" wrapText="1"/>
      <protection locked="0"/>
    </xf>
    <xf numFmtId="4" fontId="12" fillId="0" borderId="16" xfId="0" applyNumberFormat="1" applyFont="1" applyBorder="1" applyAlignment="1" applyProtection="1">
      <alignment horizontal="center" vertical="center" wrapText="1"/>
      <protection locked="0"/>
    </xf>
    <xf numFmtId="4" fontId="12" fillId="0" borderId="21" xfId="0" applyNumberFormat="1" applyFont="1" applyBorder="1" applyAlignment="1" applyProtection="1">
      <alignment horizontal="center" vertical="center" wrapText="1"/>
      <protection locked="0"/>
    </xf>
    <xf numFmtId="4" fontId="12" fillId="0" borderId="59" xfId="0" applyNumberFormat="1" applyFont="1" applyBorder="1" applyAlignment="1" applyProtection="1">
      <alignment horizontal="center" vertical="center" wrapText="1"/>
      <protection locked="0"/>
    </xf>
    <xf numFmtId="4" fontId="12" fillId="0" borderId="57" xfId="0" applyNumberFormat="1" applyFont="1" applyBorder="1" applyAlignment="1" applyProtection="1">
      <alignment horizontal="center" vertical="center" wrapText="1"/>
      <protection locked="0"/>
    </xf>
    <xf numFmtId="4" fontId="12" fillId="3" borderId="54" xfId="0" applyNumberFormat="1" applyFont="1" applyFill="1" applyBorder="1" applyAlignment="1" applyProtection="1">
      <alignment horizontal="center" vertical="center" wrapText="1"/>
      <protection locked="0"/>
    </xf>
    <xf numFmtId="4" fontId="12" fillId="3" borderId="13" xfId="0" applyNumberFormat="1" applyFont="1" applyFill="1" applyBorder="1" applyAlignment="1" applyProtection="1">
      <alignment horizontal="center" vertical="center" wrapText="1"/>
      <protection locked="0"/>
    </xf>
    <xf numFmtId="4" fontId="12" fillId="2" borderId="81" xfId="0" applyNumberFormat="1" applyFont="1" applyFill="1" applyBorder="1" applyAlignment="1">
      <alignment horizontal="center" vertical="center"/>
    </xf>
    <xf numFmtId="4" fontId="12" fillId="2" borderId="22" xfId="0" applyNumberFormat="1" applyFont="1" applyFill="1" applyBorder="1" applyAlignment="1">
      <alignment horizontal="right" wrapText="1"/>
    </xf>
    <xf numFmtId="4" fontId="12" fillId="2" borderId="22" xfId="0" applyNumberFormat="1" applyFont="1" applyFill="1" applyBorder="1" applyAlignment="1">
      <alignment horizontal="center" vertical="center" wrapText="1"/>
    </xf>
    <xf numFmtId="4" fontId="12" fillId="2" borderId="81" xfId="0" applyNumberFormat="1" applyFont="1" applyFill="1" applyBorder="1" applyAlignment="1">
      <alignment horizontal="center" vertical="center" wrapText="1"/>
    </xf>
    <xf numFmtId="4" fontId="12" fillId="0" borderId="31" xfId="0" applyNumberFormat="1" applyFont="1" applyBorder="1" applyAlignment="1" applyProtection="1">
      <alignment horizontal="center" vertical="center" wrapText="1"/>
      <protection locked="0"/>
    </xf>
    <xf numFmtId="4" fontId="12" fillId="0" borderId="23" xfId="0" applyNumberFormat="1" applyFont="1" applyBorder="1" applyAlignment="1" applyProtection="1">
      <alignment horizontal="center" vertical="center" wrapText="1"/>
      <protection locked="0"/>
    </xf>
    <xf numFmtId="4" fontId="12" fillId="0" borderId="24" xfId="0" applyNumberFormat="1" applyFont="1" applyBorder="1" applyAlignment="1" applyProtection="1">
      <alignment horizontal="center" vertical="center" wrapText="1"/>
      <protection locked="0"/>
    </xf>
    <xf numFmtId="4" fontId="12" fillId="0" borderId="22" xfId="0" applyNumberFormat="1" applyFont="1" applyBorder="1" applyAlignment="1" applyProtection="1">
      <alignment horizontal="center" vertical="center" wrapText="1"/>
      <protection locked="0"/>
    </xf>
    <xf numFmtId="4" fontId="12" fillId="3" borderId="82" xfId="0" applyNumberFormat="1" applyFont="1" applyFill="1" applyBorder="1" applyAlignment="1" applyProtection="1">
      <alignment horizontal="center" vertical="center" wrapText="1"/>
      <protection locked="0"/>
    </xf>
    <xf numFmtId="4" fontId="12" fillId="3" borderId="24" xfId="0" applyNumberFormat="1" applyFont="1" applyFill="1" applyBorder="1" applyAlignment="1" applyProtection="1">
      <alignment horizontal="center" vertical="center" wrapText="1"/>
      <protection locked="0"/>
    </xf>
    <xf numFmtId="4" fontId="12" fillId="0" borderId="81" xfId="0" applyNumberFormat="1" applyFont="1" applyBorder="1" applyAlignment="1" applyProtection="1">
      <alignment horizontal="center" vertical="center" wrapText="1"/>
      <protection locked="0"/>
    </xf>
    <xf numFmtId="4" fontId="10" fillId="2" borderId="57" xfId="0" applyNumberFormat="1" applyFont="1" applyFill="1" applyBorder="1" applyAlignment="1">
      <alignment horizontal="center" vertical="center"/>
    </xf>
    <xf numFmtId="4" fontId="10" fillId="2" borderId="21" xfId="0" applyNumberFormat="1" applyFont="1" applyFill="1" applyBorder="1" applyAlignment="1">
      <alignment horizontal="left" wrapText="1"/>
    </xf>
    <xf numFmtId="4" fontId="10" fillId="2" borderId="21" xfId="0" applyNumberFormat="1" applyFont="1" applyFill="1" applyBorder="1" applyAlignment="1">
      <alignment horizontal="center" vertical="center" wrapText="1"/>
    </xf>
    <xf numFmtId="4" fontId="10" fillId="2" borderId="57" xfId="0" applyNumberFormat="1" applyFont="1" applyFill="1" applyBorder="1" applyAlignment="1">
      <alignment horizontal="center" vertical="center" wrapText="1"/>
    </xf>
    <xf numFmtId="4" fontId="10" fillId="0" borderId="14" xfId="0" applyNumberFormat="1" applyFont="1" applyBorder="1" applyAlignment="1" applyProtection="1">
      <alignment horizontal="center" vertical="center" wrapText="1"/>
      <protection locked="0"/>
    </xf>
    <xf numFmtId="4" fontId="10" fillId="0" borderId="15" xfId="0" applyNumberFormat="1" applyFont="1" applyBorder="1" applyAlignment="1" applyProtection="1">
      <alignment horizontal="center" vertical="center" wrapText="1"/>
      <protection locked="0"/>
    </xf>
    <xf numFmtId="4" fontId="10" fillId="0" borderId="16" xfId="0" applyNumberFormat="1" applyFont="1" applyBorder="1" applyAlignment="1" applyProtection="1">
      <alignment horizontal="center" vertical="center" wrapText="1"/>
      <protection locked="0"/>
    </xf>
    <xf numFmtId="4" fontId="10" fillId="0" borderId="21" xfId="0" applyNumberFormat="1" applyFont="1" applyBorder="1" applyAlignment="1" applyProtection="1">
      <alignment horizontal="center" vertical="center" wrapText="1"/>
      <protection locked="0"/>
    </xf>
    <xf numFmtId="4" fontId="10" fillId="3" borderId="59" xfId="0" applyNumberFormat="1" applyFont="1" applyFill="1" applyBorder="1" applyAlignment="1" applyProtection="1">
      <alignment horizontal="center" vertical="center" wrapText="1"/>
      <protection locked="0"/>
    </xf>
    <xf numFmtId="4" fontId="10" fillId="3" borderId="16" xfId="0" applyNumberFormat="1" applyFont="1" applyFill="1" applyBorder="1" applyAlignment="1" applyProtection="1">
      <alignment horizontal="center" vertical="center" wrapText="1"/>
      <protection locked="0"/>
    </xf>
    <xf numFmtId="4" fontId="10" fillId="0" borderId="57" xfId="0" applyNumberFormat="1" applyFont="1" applyBorder="1" applyAlignment="1" applyProtection="1">
      <alignment horizontal="center" vertical="center" wrapText="1"/>
      <protection locked="0"/>
    </xf>
    <xf numFmtId="0" fontId="13" fillId="0" borderId="0" xfId="0" applyFont="1" applyAlignment="1">
      <alignment wrapText="1"/>
    </xf>
    <xf numFmtId="4" fontId="6" fillId="2" borderId="43" xfId="0" applyNumberFormat="1" applyFont="1" applyFill="1" applyBorder="1" applyAlignment="1">
      <alignment horizontal="center" vertical="center"/>
    </xf>
    <xf numFmtId="4" fontId="6" fillId="2" borderId="18" xfId="0" applyNumberFormat="1" applyFont="1" applyFill="1" applyBorder="1" applyAlignment="1">
      <alignment horizontal="right" vertical="center" wrapText="1"/>
    </xf>
    <xf numFmtId="4" fontId="6" fillId="2" borderId="18" xfId="0" applyNumberFormat="1" applyFont="1" applyFill="1" applyBorder="1" applyAlignment="1">
      <alignment horizontal="center" vertical="center" wrapText="1"/>
    </xf>
    <xf numFmtId="4" fontId="6" fillId="2" borderId="43" xfId="0" applyNumberFormat="1" applyFont="1" applyFill="1" applyBorder="1" applyAlignment="1">
      <alignment horizontal="center" vertical="center" wrapText="1"/>
    </xf>
    <xf numFmtId="4" fontId="6" fillId="0" borderId="29" xfId="0" applyNumberFormat="1" applyFont="1" applyBorder="1" applyAlignment="1" applyProtection="1">
      <alignment horizontal="center" vertical="center" wrapText="1"/>
      <protection locked="0"/>
    </xf>
    <xf numFmtId="4" fontId="6" fillId="0" borderId="30" xfId="0" applyNumberFormat="1" applyFont="1" applyBorder="1" applyAlignment="1" applyProtection="1">
      <alignment horizontal="center" vertical="center" wrapText="1"/>
      <protection locked="0"/>
    </xf>
    <xf numFmtId="4" fontId="6" fillId="0" borderId="20" xfId="0" applyNumberFormat="1" applyFont="1" applyBorder="1" applyAlignment="1" applyProtection="1">
      <alignment horizontal="center" vertical="center" wrapText="1"/>
      <protection locked="0"/>
    </xf>
    <xf numFmtId="4" fontId="6" fillId="0" borderId="18" xfId="0" applyNumberFormat="1" applyFont="1" applyBorder="1" applyAlignment="1" applyProtection="1">
      <alignment horizontal="center" vertical="center" wrapText="1"/>
      <protection locked="0"/>
    </xf>
    <xf numFmtId="4" fontId="6" fillId="3" borderId="50" xfId="0" applyNumberFormat="1" applyFont="1" applyFill="1" applyBorder="1" applyAlignment="1" applyProtection="1">
      <alignment horizontal="center" vertical="center" wrapText="1"/>
      <protection locked="0"/>
    </xf>
    <xf numFmtId="4" fontId="6" fillId="3" borderId="20" xfId="0" applyNumberFormat="1" applyFont="1" applyFill="1" applyBorder="1" applyAlignment="1" applyProtection="1">
      <alignment horizontal="center" vertical="center" wrapText="1"/>
      <protection locked="0"/>
    </xf>
    <xf numFmtId="4" fontId="6" fillId="0" borderId="43" xfId="0" applyNumberFormat="1" applyFont="1" applyBorder="1" applyAlignment="1" applyProtection="1">
      <alignment horizontal="center" vertical="center" wrapText="1"/>
      <protection locked="0"/>
    </xf>
    <xf numFmtId="4" fontId="6" fillId="2" borderId="52" xfId="0" applyNumberFormat="1" applyFont="1" applyFill="1" applyBorder="1" applyAlignment="1">
      <alignment horizontal="center" vertical="center"/>
    </xf>
    <xf numFmtId="4" fontId="6" fillId="2" borderId="19" xfId="0" applyNumberFormat="1" applyFont="1" applyFill="1" applyBorder="1" applyAlignment="1">
      <alignment horizontal="right" wrapText="1"/>
    </xf>
    <xf numFmtId="4" fontId="6" fillId="2" borderId="57" xfId="0" applyNumberFormat="1" applyFont="1" applyFill="1" applyBorder="1" applyAlignment="1">
      <alignment horizontal="center" vertical="center"/>
    </xf>
    <xf numFmtId="4" fontId="6" fillId="2" borderId="21" xfId="0" applyNumberFormat="1" applyFont="1" applyFill="1" applyBorder="1" applyAlignment="1">
      <alignment horizontal="right" wrapText="1"/>
    </xf>
    <xf numFmtId="4" fontId="6" fillId="0" borderId="14" xfId="0" applyNumberFormat="1" applyFont="1" applyBorder="1" applyAlignment="1" applyProtection="1">
      <alignment horizontal="center" vertical="center" wrapText="1"/>
      <protection locked="0"/>
    </xf>
    <xf numFmtId="4" fontId="6" fillId="0" borderId="15" xfId="0" applyNumberFormat="1" applyFont="1" applyBorder="1" applyAlignment="1" applyProtection="1">
      <alignment horizontal="center" vertical="center" wrapText="1"/>
      <protection locked="0"/>
    </xf>
    <xf numFmtId="4" fontId="6" fillId="0" borderId="21" xfId="0" applyNumberFormat="1" applyFont="1" applyBorder="1" applyAlignment="1" applyProtection="1">
      <alignment horizontal="center" vertical="center" wrapText="1"/>
      <protection locked="0"/>
    </xf>
    <xf numFmtId="4" fontId="6" fillId="3" borderId="59" xfId="0" applyNumberFormat="1" applyFont="1" applyFill="1" applyBorder="1" applyAlignment="1" applyProtection="1">
      <alignment horizontal="center" vertical="center" wrapText="1"/>
      <protection locked="0"/>
    </xf>
    <xf numFmtId="4" fontId="6" fillId="0" borderId="57" xfId="0" applyNumberFormat="1" applyFont="1" applyBorder="1" applyAlignment="1" applyProtection="1">
      <alignment horizontal="center" vertical="center" wrapText="1"/>
      <protection locked="0"/>
    </xf>
    <xf numFmtId="165" fontId="10" fillId="2" borderId="37" xfId="0" applyNumberFormat="1" applyFont="1" applyFill="1" applyBorder="1" applyAlignment="1">
      <alignment horizontal="center" vertical="center"/>
    </xf>
    <xf numFmtId="165" fontId="10" fillId="0" borderId="83" xfId="0" applyNumberFormat="1" applyFont="1" applyBorder="1" applyAlignment="1">
      <alignment horizontal="center" vertical="center" wrapText="1"/>
    </xf>
    <xf numFmtId="165" fontId="10" fillId="0" borderId="0" xfId="0" applyNumberFormat="1" applyFont="1" applyAlignment="1">
      <alignment horizontal="center" vertical="center" wrapText="1"/>
    </xf>
    <xf numFmtId="4" fontId="10" fillId="2" borderId="51" xfId="0" applyNumberFormat="1" applyFont="1" applyFill="1" applyBorder="1" applyAlignment="1">
      <alignment horizontal="left" vertical="center" wrapText="1"/>
    </xf>
    <xf numFmtId="165" fontId="10" fillId="2" borderId="19" xfId="0" applyNumberFormat="1" applyFont="1" applyFill="1" applyBorder="1" applyAlignment="1">
      <alignment horizontal="center" vertical="center" wrapText="1"/>
    </xf>
    <xf numFmtId="4" fontId="10" fillId="2" borderId="52" xfId="0" applyNumberFormat="1" applyFont="1" applyFill="1" applyBorder="1" applyAlignment="1">
      <alignment horizontal="center" vertical="center" wrapText="1"/>
    </xf>
    <xf numFmtId="4" fontId="10" fillId="2" borderId="11" xfId="0" applyNumberFormat="1" applyFont="1" applyFill="1" applyBorder="1" applyAlignment="1">
      <alignment horizontal="center" vertical="center" wrapText="1"/>
    </xf>
    <xf numFmtId="4" fontId="10" fillId="2" borderId="12" xfId="0" applyNumberFormat="1" applyFont="1" applyFill="1" applyBorder="1" applyAlignment="1">
      <alignment horizontal="center" vertical="center" wrapText="1"/>
    </xf>
    <xf numFmtId="4" fontId="10" fillId="2" borderId="13" xfId="0" applyNumberFormat="1" applyFont="1" applyFill="1" applyBorder="1" applyAlignment="1">
      <alignment horizontal="center" vertical="center" wrapText="1"/>
    </xf>
    <xf numFmtId="4" fontId="10" fillId="2" borderId="19" xfId="0" applyNumberFormat="1" applyFont="1" applyFill="1" applyBorder="1" applyAlignment="1">
      <alignment horizontal="center" vertical="center" wrapText="1"/>
    </xf>
    <xf numFmtId="4" fontId="10" fillId="2" borderId="54" xfId="0" applyNumberFormat="1" applyFont="1" applyFill="1" applyBorder="1" applyAlignment="1">
      <alignment horizontal="center" vertical="center" wrapText="1"/>
    </xf>
    <xf numFmtId="165" fontId="6" fillId="0" borderId="19" xfId="0" applyNumberFormat="1" applyFont="1" applyBorder="1" applyAlignment="1" applyProtection="1">
      <alignment horizontal="center" vertical="center" wrapText="1"/>
      <protection locked="0"/>
    </xf>
    <xf numFmtId="165" fontId="6" fillId="0" borderId="83" xfId="0" applyNumberFormat="1" applyFont="1" applyBorder="1" applyAlignment="1">
      <alignment horizontal="center" vertical="center" wrapText="1"/>
    </xf>
    <xf numFmtId="165" fontId="6" fillId="0" borderId="0" xfId="0" applyNumberFormat="1" applyFont="1" applyAlignment="1">
      <alignment horizontal="center" vertical="center" wrapText="1"/>
    </xf>
    <xf numFmtId="165" fontId="10" fillId="2" borderId="47" xfId="0" applyNumberFormat="1" applyFont="1" applyFill="1" applyBorder="1" applyAlignment="1">
      <alignment horizontal="center" vertical="center" wrapText="1"/>
    </xf>
    <xf numFmtId="165" fontId="10" fillId="3" borderId="47" xfId="0" applyNumberFormat="1" applyFont="1" applyFill="1" applyBorder="1" applyAlignment="1" applyProtection="1">
      <alignment horizontal="center" vertical="center" wrapText="1"/>
      <protection locked="0"/>
    </xf>
    <xf numFmtId="165" fontId="10" fillId="3" borderId="83" xfId="0" applyNumberFormat="1" applyFont="1" applyFill="1" applyBorder="1" applyAlignment="1">
      <alignment horizontal="center" vertical="center" wrapText="1"/>
    </xf>
    <xf numFmtId="165" fontId="6" fillId="3" borderId="83" xfId="0" applyNumberFormat="1" applyFont="1" applyFill="1" applyBorder="1" applyAlignment="1">
      <alignment horizontal="center" vertical="center" wrapText="1"/>
    </xf>
    <xf numFmtId="165" fontId="6" fillId="0" borderId="21" xfId="0" applyNumberFormat="1" applyFont="1" applyBorder="1" applyAlignment="1" applyProtection="1">
      <alignment horizontal="center" vertical="center" wrapText="1"/>
      <protection locked="0"/>
    </xf>
    <xf numFmtId="165" fontId="6" fillId="3" borderId="19" xfId="0" applyNumberFormat="1" applyFont="1" applyFill="1" applyBorder="1" applyAlignment="1" applyProtection="1">
      <alignment horizontal="center" vertical="center" wrapText="1"/>
      <protection locked="0"/>
    </xf>
    <xf numFmtId="165" fontId="6" fillId="3" borderId="21" xfId="0" applyNumberFormat="1" applyFont="1" applyFill="1" applyBorder="1" applyAlignment="1" applyProtection="1">
      <alignment horizontal="center" vertical="center" wrapText="1"/>
      <protection locked="0"/>
    </xf>
    <xf numFmtId="165" fontId="6" fillId="0" borderId="22" xfId="0" applyNumberFormat="1" applyFont="1" applyBorder="1" applyAlignment="1" applyProtection="1">
      <alignment horizontal="center" vertical="center" wrapText="1"/>
      <protection locked="0"/>
    </xf>
    <xf numFmtId="4" fontId="6" fillId="2" borderId="81" xfId="0" applyNumberFormat="1" applyFont="1" applyFill="1" applyBorder="1" applyAlignment="1">
      <alignment horizontal="center" vertical="center" wrapText="1"/>
    </xf>
    <xf numFmtId="4" fontId="6" fillId="2" borderId="31" xfId="0" applyNumberFormat="1" applyFont="1" applyFill="1" applyBorder="1" applyAlignment="1">
      <alignment horizontal="center" vertical="center" wrapText="1"/>
    </xf>
    <xf numFmtId="4" fontId="6" fillId="2" borderId="23" xfId="0" applyNumberFormat="1" applyFont="1" applyFill="1" applyBorder="1" applyAlignment="1">
      <alignment horizontal="center" vertical="center" wrapText="1"/>
    </xf>
    <xf numFmtId="4" fontId="6" fillId="2" borderId="24" xfId="0" applyNumberFormat="1" applyFont="1" applyFill="1" applyBorder="1" applyAlignment="1">
      <alignment horizontal="center" vertical="center" wrapText="1"/>
    </xf>
    <xf numFmtId="4" fontId="6" fillId="2" borderId="22" xfId="0" applyNumberFormat="1" applyFont="1" applyFill="1" applyBorder="1" applyAlignment="1">
      <alignment horizontal="center" vertical="center" wrapText="1"/>
    </xf>
    <xf numFmtId="4" fontId="6" fillId="2" borderId="82" xfId="0" applyNumberFormat="1" applyFont="1" applyFill="1" applyBorder="1" applyAlignment="1">
      <alignment horizontal="center" vertical="center" wrapText="1"/>
    </xf>
    <xf numFmtId="165" fontId="10" fillId="0" borderId="21" xfId="0" applyNumberFormat="1" applyFont="1" applyBorder="1" applyAlignment="1" applyProtection="1">
      <alignment horizontal="center" vertical="center" wrapText="1"/>
      <protection locked="0"/>
    </xf>
    <xf numFmtId="4" fontId="10" fillId="2" borderId="14" xfId="0" applyNumberFormat="1" applyFont="1" applyFill="1" applyBorder="1" applyAlignment="1">
      <alignment horizontal="center" vertical="center" wrapText="1"/>
    </xf>
    <xf numFmtId="4" fontId="10" fillId="2" borderId="15" xfId="0" applyNumberFormat="1" applyFont="1" applyFill="1" applyBorder="1" applyAlignment="1">
      <alignment horizontal="center" vertical="center" wrapText="1"/>
    </xf>
    <xf numFmtId="4" fontId="10" fillId="2" borderId="16" xfId="0" applyNumberFormat="1" applyFont="1" applyFill="1" applyBorder="1" applyAlignment="1">
      <alignment horizontal="center" vertical="center" wrapText="1"/>
    </xf>
    <xf numFmtId="4" fontId="10" fillId="2" borderId="59" xfId="0" applyNumberFormat="1" applyFont="1" applyFill="1" applyBorder="1" applyAlignment="1">
      <alignment horizontal="center" vertical="center" wrapText="1"/>
    </xf>
    <xf numFmtId="4" fontId="12" fillId="2" borderId="18" xfId="0" applyNumberFormat="1" applyFont="1" applyFill="1" applyBorder="1" applyAlignment="1">
      <alignment horizontal="right" vertical="center" wrapText="1"/>
    </xf>
    <xf numFmtId="165" fontId="6" fillId="0" borderId="18" xfId="0" applyNumberFormat="1" applyFont="1" applyBorder="1" applyAlignment="1" applyProtection="1">
      <alignment horizontal="center" vertical="center" wrapText="1"/>
      <protection locked="0"/>
    </xf>
    <xf numFmtId="4" fontId="6" fillId="2" borderId="29" xfId="0" applyNumberFormat="1" applyFont="1" applyFill="1" applyBorder="1" applyAlignment="1">
      <alignment horizontal="center" vertical="center" wrapText="1"/>
    </xf>
    <xf numFmtId="4" fontId="6" fillId="2" borderId="30" xfId="0" applyNumberFormat="1" applyFont="1" applyFill="1" applyBorder="1" applyAlignment="1">
      <alignment horizontal="center" vertical="center" wrapText="1"/>
    </xf>
    <xf numFmtId="4" fontId="6" fillId="2" borderId="20" xfId="0" applyNumberFormat="1" applyFont="1" applyFill="1" applyBorder="1" applyAlignment="1">
      <alignment horizontal="center" vertical="center" wrapText="1"/>
    </xf>
    <xf numFmtId="4" fontId="6" fillId="2" borderId="50" xfId="0" applyNumberFormat="1" applyFont="1" applyFill="1" applyBorder="1" applyAlignment="1">
      <alignment horizontal="center" vertical="center" wrapText="1"/>
    </xf>
    <xf numFmtId="4" fontId="12" fillId="2" borderId="21" xfId="0" applyNumberFormat="1" applyFont="1" applyFill="1" applyBorder="1" applyAlignment="1">
      <alignment horizontal="right" vertical="center" wrapText="1"/>
    </xf>
    <xf numFmtId="4" fontId="10" fillId="2" borderId="84" xfId="0" applyNumberFormat="1" applyFont="1" applyFill="1" applyBorder="1" applyAlignment="1">
      <alignment horizontal="center" vertical="center" wrapText="1"/>
    </xf>
    <xf numFmtId="4" fontId="10" fillId="2" borderId="85" xfId="0" applyNumberFormat="1" applyFont="1" applyFill="1" applyBorder="1" applyAlignment="1">
      <alignment horizontal="center" vertical="center" wrapText="1"/>
    </xf>
    <xf numFmtId="4" fontId="12" fillId="2" borderId="5" xfId="0" applyNumberFormat="1" applyFont="1" applyFill="1" applyBorder="1" applyAlignment="1">
      <alignment horizontal="center" vertical="center" wrapText="1"/>
    </xf>
    <xf numFmtId="4" fontId="12" fillId="2" borderId="6" xfId="0" applyNumberFormat="1" applyFont="1" applyFill="1" applyBorder="1" applyAlignment="1">
      <alignment horizontal="center" vertical="center" wrapText="1"/>
    </xf>
    <xf numFmtId="4" fontId="12" fillId="2" borderId="7" xfId="0" applyNumberFormat="1" applyFont="1" applyFill="1" applyBorder="1" applyAlignment="1">
      <alignment horizontal="center" vertical="center" wrapText="1"/>
    </xf>
    <xf numFmtId="4" fontId="10" fillId="2" borderId="86" xfId="0" applyNumberFormat="1" applyFont="1" applyFill="1" applyBorder="1" applyAlignment="1">
      <alignment horizontal="center" vertical="center" wrapText="1"/>
    </xf>
    <xf numFmtId="4" fontId="12" fillId="2" borderId="87" xfId="0" applyNumberFormat="1" applyFont="1" applyFill="1" applyBorder="1" applyAlignment="1">
      <alignment horizontal="center" vertical="center" wrapText="1"/>
    </xf>
    <xf numFmtId="4" fontId="12" fillId="2" borderId="6" xfId="0" applyNumberFormat="1" applyFont="1" applyFill="1" applyBorder="1" applyAlignment="1" applyProtection="1">
      <alignment horizontal="center" vertical="center" wrapText="1"/>
      <protection hidden="1"/>
    </xf>
    <xf numFmtId="4" fontId="12" fillId="2" borderId="7" xfId="0" applyNumberFormat="1" applyFont="1" applyFill="1" applyBorder="1" applyAlignment="1" applyProtection="1">
      <alignment horizontal="center" vertical="center" wrapText="1"/>
      <protection hidden="1"/>
    </xf>
    <xf numFmtId="4" fontId="14" fillId="2" borderId="86" xfId="0" applyNumberFormat="1"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18" xfId="0" applyFont="1" applyFill="1" applyBorder="1" applyAlignment="1">
      <alignment horizontal="left" vertical="center" wrapText="1"/>
    </xf>
    <xf numFmtId="2" fontId="10" fillId="2" borderId="88" xfId="0" applyNumberFormat="1" applyFont="1" applyFill="1" applyBorder="1" applyAlignment="1">
      <alignment horizontal="center" vertical="center" wrapText="1"/>
    </xf>
    <xf numFmtId="2" fontId="10" fillId="2" borderId="46" xfId="0" applyNumberFormat="1" applyFont="1" applyFill="1" applyBorder="1" applyAlignment="1">
      <alignment horizontal="center" vertical="center" wrapText="1"/>
    </xf>
    <xf numFmtId="2" fontId="10" fillId="2" borderId="89" xfId="0" applyNumberFormat="1" applyFont="1" applyFill="1" applyBorder="1" applyAlignment="1">
      <alignment horizontal="center" vertical="center" wrapText="1"/>
    </xf>
    <xf numFmtId="2" fontId="10" fillId="2" borderId="90" xfId="0" applyNumberFormat="1" applyFont="1" applyFill="1" applyBorder="1" applyAlignment="1">
      <alignment horizontal="center" vertical="center" wrapText="1"/>
    </xf>
    <xf numFmtId="2" fontId="10" fillId="2" borderId="91" xfId="0" applyNumberFormat="1" applyFont="1" applyFill="1" applyBorder="1" applyAlignment="1">
      <alignment horizontal="center" vertical="center" wrapText="1"/>
    </xf>
    <xf numFmtId="2" fontId="10" fillId="2" borderId="92" xfId="0" applyNumberFormat="1" applyFont="1" applyFill="1" applyBorder="1" applyAlignment="1">
      <alignment horizontal="center" vertical="center" wrapText="1"/>
    </xf>
    <xf numFmtId="2" fontId="10" fillId="2" borderId="10" xfId="0" applyNumberFormat="1" applyFont="1" applyFill="1" applyBorder="1" applyAlignment="1">
      <alignment horizontal="center" vertical="center" wrapText="1"/>
    </xf>
    <xf numFmtId="2" fontId="10" fillId="2" borderId="48" xfId="0" applyNumberFormat="1" applyFont="1" applyFill="1" applyBorder="1" applyAlignment="1">
      <alignment horizontal="center" vertical="center" wrapText="1"/>
    </xf>
    <xf numFmtId="2" fontId="6" fillId="2" borderId="93" xfId="0" applyNumberFormat="1" applyFont="1" applyFill="1" applyBorder="1" applyAlignment="1">
      <alignment horizontal="center" vertical="center" wrapText="1"/>
    </xf>
    <xf numFmtId="2" fontId="6" fillId="2" borderId="52" xfId="0" applyNumberFormat="1" applyFont="1" applyFill="1" applyBorder="1" applyAlignment="1">
      <alignment horizontal="center" vertical="center" wrapText="1"/>
    </xf>
    <xf numFmtId="2" fontId="6" fillId="0" borderId="94" xfId="0" applyNumberFormat="1" applyFont="1" applyBorder="1" applyAlignment="1" applyProtection="1">
      <alignment horizontal="center" vertical="center" wrapText="1"/>
      <protection locked="0"/>
    </xf>
    <xf numFmtId="2" fontId="6" fillId="0" borderId="95" xfId="0" applyNumberFormat="1" applyFont="1" applyBorder="1" applyAlignment="1" applyProtection="1">
      <alignment horizontal="center" vertical="center" wrapText="1"/>
      <protection locked="0"/>
    </xf>
    <xf numFmtId="2" fontId="6" fillId="0" borderId="43" xfId="0" applyNumberFormat="1" applyFont="1" applyBorder="1" applyAlignment="1" applyProtection="1">
      <alignment horizontal="center" vertical="center" wrapText="1"/>
      <protection locked="0"/>
    </xf>
    <xf numFmtId="2" fontId="6" fillId="2" borderId="53" xfId="0" applyNumberFormat="1" applyFont="1" applyFill="1" applyBorder="1" applyAlignment="1">
      <alignment horizontal="center" vertical="center" wrapText="1"/>
    </xf>
    <xf numFmtId="2" fontId="6" fillId="3" borderId="96" xfId="0" applyNumberFormat="1" applyFont="1" applyFill="1" applyBorder="1" applyAlignment="1" applyProtection="1">
      <alignment horizontal="center" vertical="center" wrapText="1"/>
      <protection locked="0"/>
    </xf>
    <xf numFmtId="2" fontId="6" fillId="3" borderId="20" xfId="0" applyNumberFormat="1" applyFont="1" applyFill="1" applyBorder="1" applyAlignment="1" applyProtection="1">
      <alignment horizontal="center" vertical="center" wrapText="1"/>
      <protection locked="0"/>
    </xf>
    <xf numFmtId="2" fontId="6" fillId="0" borderId="45" xfId="0" applyNumberFormat="1" applyFont="1" applyBorder="1" applyAlignment="1" applyProtection="1">
      <alignment horizontal="center" vertical="center" wrapText="1"/>
      <protection locked="0"/>
    </xf>
    <xf numFmtId="0" fontId="6" fillId="2" borderId="83" xfId="0" applyFont="1" applyFill="1" applyBorder="1" applyAlignment="1">
      <alignment horizontal="center" vertical="center"/>
    </xf>
    <xf numFmtId="2" fontId="6" fillId="2" borderId="97" xfId="0" applyNumberFormat="1" applyFont="1" applyFill="1" applyBorder="1" applyAlignment="1">
      <alignment horizontal="center" vertical="center" wrapText="1"/>
    </xf>
    <xf numFmtId="2" fontId="6" fillId="2" borderId="57" xfId="0" applyNumberFormat="1" applyFont="1" applyFill="1" applyBorder="1" applyAlignment="1">
      <alignment horizontal="center" vertical="center" wrapText="1"/>
    </xf>
    <xf numFmtId="2" fontId="6" fillId="0" borderId="98" xfId="0" applyNumberFormat="1" applyFont="1" applyBorder="1" applyAlignment="1" applyProtection="1">
      <alignment horizontal="center" vertical="center" wrapText="1"/>
      <protection locked="0"/>
    </xf>
    <xf numFmtId="2" fontId="6" fillId="0" borderId="99" xfId="0" applyNumberFormat="1" applyFont="1" applyBorder="1" applyAlignment="1" applyProtection="1">
      <alignment horizontal="center" vertical="center" wrapText="1"/>
      <protection locked="0"/>
    </xf>
    <xf numFmtId="2" fontId="6" fillId="0" borderId="55" xfId="0" applyNumberFormat="1" applyFont="1" applyBorder="1" applyAlignment="1" applyProtection="1">
      <alignment horizontal="center" vertical="center" wrapText="1"/>
      <protection locked="0"/>
    </xf>
    <xf numFmtId="2" fontId="6" fillId="3" borderId="100" xfId="0" applyNumberFormat="1" applyFont="1" applyFill="1" applyBorder="1" applyAlignment="1" applyProtection="1">
      <alignment horizontal="center" vertical="center" wrapText="1"/>
      <protection locked="0"/>
    </xf>
    <xf numFmtId="2" fontId="6" fillId="3" borderId="101" xfId="0" applyNumberFormat="1" applyFont="1" applyFill="1" applyBorder="1" applyAlignment="1" applyProtection="1">
      <alignment horizontal="center" vertical="center" wrapText="1"/>
      <protection locked="0"/>
    </xf>
    <xf numFmtId="2" fontId="6" fillId="0" borderId="102" xfId="0" applyNumberFormat="1" applyFont="1" applyBorder="1" applyAlignment="1" applyProtection="1">
      <alignment horizontal="center" vertical="center" wrapText="1"/>
      <protection locked="0"/>
    </xf>
    <xf numFmtId="0" fontId="6" fillId="2" borderId="47" xfId="0" applyFont="1" applyFill="1" applyBorder="1" applyAlignment="1">
      <alignment horizontal="center" vertical="center"/>
    </xf>
    <xf numFmtId="0" fontId="6" fillId="2" borderId="47" xfId="0" applyFont="1" applyFill="1" applyBorder="1" applyAlignment="1">
      <alignment horizontal="left" vertical="center" wrapText="1"/>
    </xf>
    <xf numFmtId="0" fontId="6" fillId="2" borderId="19" xfId="0" applyFont="1" applyFill="1" applyBorder="1" applyAlignment="1">
      <alignment horizontal="center" vertical="center"/>
    </xf>
    <xf numFmtId="0" fontId="6" fillId="2" borderId="19" xfId="0" applyFont="1" applyFill="1" applyBorder="1" applyAlignment="1">
      <alignment horizontal="left" vertical="center" wrapText="1"/>
    </xf>
    <xf numFmtId="2" fontId="6" fillId="0" borderId="96" xfId="0" applyNumberFormat="1" applyFont="1" applyBorder="1" applyAlignment="1" applyProtection="1">
      <alignment horizontal="center" vertical="center" wrapText="1"/>
      <protection locked="0"/>
    </xf>
    <xf numFmtId="2" fontId="6" fillId="0" borderId="20" xfId="0" applyNumberFormat="1" applyFont="1" applyBorder="1" applyAlignment="1" applyProtection="1">
      <alignment horizontal="center" vertical="center" wrapText="1"/>
      <protection locked="0"/>
    </xf>
    <xf numFmtId="0" fontId="6" fillId="2" borderId="21" xfId="0" applyFont="1" applyFill="1" applyBorder="1" applyAlignment="1">
      <alignment horizontal="center" vertical="center"/>
    </xf>
    <xf numFmtId="0" fontId="6" fillId="2" borderId="21" xfId="0" applyFont="1" applyFill="1" applyBorder="1" applyAlignment="1">
      <alignment horizontal="left" vertical="center" wrapText="1"/>
    </xf>
    <xf numFmtId="2" fontId="6" fillId="0" borderId="100" xfId="0" applyNumberFormat="1" applyFont="1" applyBorder="1" applyAlignment="1" applyProtection="1">
      <alignment horizontal="center" vertical="center" wrapText="1"/>
      <protection locked="0"/>
    </xf>
    <xf numFmtId="2" fontId="6" fillId="0" borderId="101" xfId="0" applyNumberFormat="1" applyFont="1" applyBorder="1" applyAlignment="1" applyProtection="1">
      <alignment horizontal="center" vertical="center" wrapText="1"/>
      <protection locked="0"/>
    </xf>
    <xf numFmtId="2" fontId="6" fillId="2" borderId="58" xfId="0" applyNumberFormat="1" applyFont="1" applyFill="1" applyBorder="1" applyAlignment="1">
      <alignment horizontal="center" vertical="center" wrapText="1"/>
    </xf>
    <xf numFmtId="0" fontId="6" fillId="2" borderId="33" xfId="0" applyFont="1" applyFill="1" applyBorder="1" applyAlignment="1">
      <alignment horizontal="center" vertical="center"/>
    </xf>
    <xf numFmtId="0" fontId="6" fillId="2" borderId="33" xfId="0" applyFont="1" applyFill="1" applyBorder="1" applyAlignment="1">
      <alignment horizontal="left" vertical="center" wrapText="1"/>
    </xf>
    <xf numFmtId="2" fontId="6" fillId="2" borderId="103" xfId="0" applyNumberFormat="1" applyFont="1" applyFill="1" applyBorder="1" applyAlignment="1">
      <alignment horizontal="center" vertical="center" wrapText="1"/>
    </xf>
    <xf numFmtId="2" fontId="6" fillId="2" borderId="32" xfId="0" applyNumberFormat="1" applyFont="1" applyFill="1" applyBorder="1" applyAlignment="1">
      <alignment horizontal="center" vertical="center" wrapText="1"/>
    </xf>
    <xf numFmtId="2" fontId="6" fillId="0" borderId="104" xfId="0" applyNumberFormat="1" applyFont="1" applyBorder="1" applyAlignment="1" applyProtection="1">
      <alignment horizontal="center" vertical="center" wrapText="1"/>
      <protection locked="0"/>
    </xf>
    <xf numFmtId="2" fontId="6" fillId="0" borderId="105" xfId="0" applyNumberFormat="1" applyFont="1" applyBorder="1" applyAlignment="1" applyProtection="1">
      <alignment horizontal="center" vertical="center" wrapText="1"/>
      <protection locked="0"/>
    </xf>
    <xf numFmtId="2" fontId="6" fillId="0" borderId="32" xfId="0" applyNumberFormat="1" applyFont="1" applyBorder="1" applyAlignment="1" applyProtection="1">
      <alignment horizontal="center" vertical="center" wrapText="1"/>
      <protection locked="0"/>
    </xf>
    <xf numFmtId="2" fontId="6" fillId="0" borderId="106" xfId="0" applyNumberFormat="1" applyFont="1" applyBorder="1" applyAlignment="1" applyProtection="1">
      <alignment horizontal="center" vertical="center" wrapText="1"/>
      <protection locked="0"/>
    </xf>
    <xf numFmtId="2" fontId="6" fillId="0" borderId="4" xfId="0" applyNumberFormat="1" applyFont="1" applyBorder="1" applyAlignment="1" applyProtection="1">
      <alignment horizontal="center" vertical="center" wrapText="1"/>
      <protection locked="0"/>
    </xf>
    <xf numFmtId="2" fontId="6" fillId="0" borderId="34" xfId="0" applyNumberFormat="1" applyFont="1" applyBorder="1" applyAlignment="1" applyProtection="1">
      <alignment horizontal="center" vertical="center" wrapText="1"/>
      <protection locked="0"/>
    </xf>
    <xf numFmtId="4" fontId="6" fillId="2" borderId="19" xfId="0" applyNumberFormat="1" applyFont="1" applyFill="1" applyBorder="1" applyAlignment="1">
      <alignment horizontal="left" wrapText="1"/>
    </xf>
    <xf numFmtId="2" fontId="6" fillId="2" borderId="107" xfId="0" applyNumberFormat="1" applyFont="1" applyFill="1" applyBorder="1" applyAlignment="1">
      <alignment horizontal="center" vertical="center" wrapText="1"/>
    </xf>
    <xf numFmtId="2" fontId="6" fillId="0" borderId="108" xfId="0" applyNumberFormat="1" applyFont="1" applyBorder="1" applyAlignment="1" applyProtection="1">
      <alignment horizontal="center" vertical="center" wrapText="1"/>
      <protection locked="0"/>
    </xf>
    <xf numFmtId="2" fontId="6" fillId="0" borderId="107" xfId="0" applyNumberFormat="1" applyFont="1" applyBorder="1" applyAlignment="1" applyProtection="1">
      <alignment horizontal="center" vertical="center" wrapText="1"/>
      <protection locked="0"/>
    </xf>
    <xf numFmtId="2" fontId="6" fillId="0" borderId="109" xfId="0" applyNumberFormat="1" applyFont="1" applyBorder="1" applyAlignment="1" applyProtection="1">
      <alignment horizontal="center" vertical="center" wrapText="1"/>
      <protection locked="0"/>
    </xf>
    <xf numFmtId="2" fontId="6" fillId="0" borderId="110" xfId="0" applyNumberFormat="1" applyFont="1" applyBorder="1" applyAlignment="1" applyProtection="1">
      <alignment horizontal="center" vertical="center" wrapText="1"/>
      <protection locked="0"/>
    </xf>
    <xf numFmtId="2" fontId="6" fillId="0" borderId="111" xfId="0" applyNumberFormat="1" applyFont="1" applyBorder="1" applyAlignment="1" applyProtection="1">
      <alignment horizontal="center" vertical="center" wrapText="1"/>
      <protection locked="0"/>
    </xf>
    <xf numFmtId="2" fontId="6" fillId="3" borderId="112" xfId="0" applyNumberFormat="1" applyFont="1" applyFill="1" applyBorder="1" applyAlignment="1" applyProtection="1">
      <alignment horizontal="center" vertical="center" wrapText="1"/>
      <protection locked="0"/>
    </xf>
    <xf numFmtId="2" fontId="6" fillId="3" borderId="51" xfId="0" applyNumberFormat="1" applyFont="1" applyFill="1" applyBorder="1" applyAlignment="1" applyProtection="1">
      <alignment horizontal="center" vertical="center" wrapText="1"/>
      <protection locked="0"/>
    </xf>
    <xf numFmtId="2" fontId="6" fillId="0" borderId="52" xfId="0" applyNumberFormat="1" applyFont="1" applyBorder="1" applyAlignment="1" applyProtection="1">
      <alignment horizontal="center" vertical="center" wrapText="1"/>
      <protection locked="0"/>
    </xf>
    <xf numFmtId="165" fontId="13" fillId="0" borderId="83" xfId="0" applyNumberFormat="1" applyFont="1" applyBorder="1"/>
    <xf numFmtId="2" fontId="6" fillId="2" borderId="55" xfId="0" applyNumberFormat="1" applyFont="1" applyFill="1" applyBorder="1" applyAlignment="1">
      <alignment horizontal="center" vertical="center" wrapText="1"/>
    </xf>
    <xf numFmtId="2" fontId="6" fillId="2" borderId="43" xfId="0" applyNumberFormat="1" applyFont="1" applyFill="1" applyBorder="1" applyAlignment="1">
      <alignment horizontal="center" vertical="center" wrapText="1"/>
    </xf>
    <xf numFmtId="2" fontId="6" fillId="3" borderId="13" xfId="0" applyNumberFormat="1" applyFont="1" applyFill="1" applyBorder="1" applyAlignment="1" applyProtection="1">
      <alignment horizontal="center" vertical="center" wrapText="1"/>
      <protection locked="0"/>
    </xf>
    <xf numFmtId="2" fontId="6" fillId="0" borderId="53" xfId="0" applyNumberFormat="1" applyFont="1" applyBorder="1" applyAlignment="1" applyProtection="1">
      <alignment horizontal="center" vertical="center" wrapText="1"/>
      <protection locked="0"/>
    </xf>
    <xf numFmtId="2" fontId="6" fillId="3" borderId="106" xfId="0" applyNumberFormat="1" applyFont="1" applyFill="1" applyBorder="1" applyAlignment="1" applyProtection="1">
      <alignment horizontal="center" vertical="center" wrapText="1"/>
      <protection locked="0"/>
    </xf>
    <xf numFmtId="2" fontId="6" fillId="3" borderId="4" xfId="0" applyNumberFormat="1" applyFont="1" applyFill="1" applyBorder="1" applyAlignment="1" applyProtection="1">
      <alignment horizontal="center" vertical="center" wrapText="1"/>
      <protection locked="0"/>
    </xf>
    <xf numFmtId="0" fontId="6" fillId="2" borderId="61" xfId="0" applyFont="1" applyFill="1" applyBorder="1" applyAlignment="1">
      <alignment horizontal="center" vertical="center"/>
    </xf>
    <xf numFmtId="0" fontId="6" fillId="2" borderId="61" xfId="0" applyFont="1" applyFill="1" applyBorder="1" applyAlignment="1">
      <alignment horizontal="left" vertical="center" wrapText="1"/>
    </xf>
    <xf numFmtId="2" fontId="6" fillId="2" borderId="113" xfId="0" applyNumberFormat="1" applyFont="1" applyFill="1" applyBorder="1" applyAlignment="1">
      <alignment horizontal="center" vertical="center" wrapText="1"/>
    </xf>
    <xf numFmtId="2" fontId="6" fillId="2" borderId="60" xfId="0" applyNumberFormat="1" applyFont="1" applyFill="1" applyBorder="1" applyAlignment="1">
      <alignment horizontal="center" vertical="center" wrapText="1"/>
    </xf>
    <xf numFmtId="2" fontId="6" fillId="0" borderId="114" xfId="0" applyNumberFormat="1" applyFont="1" applyBorder="1" applyAlignment="1" applyProtection="1">
      <alignment horizontal="center" vertical="center" wrapText="1"/>
      <protection locked="0"/>
    </xf>
    <xf numFmtId="2" fontId="6" fillId="0" borderId="115" xfId="0" applyNumberFormat="1" applyFont="1" applyBorder="1" applyAlignment="1" applyProtection="1">
      <alignment horizontal="center" vertical="center" wrapText="1"/>
      <protection locked="0"/>
    </xf>
    <xf numFmtId="2" fontId="6" fillId="0" borderId="60" xfId="0" applyNumberFormat="1" applyFont="1" applyBorder="1" applyAlignment="1" applyProtection="1">
      <alignment horizontal="center" vertical="center" wrapText="1"/>
      <protection locked="0"/>
    </xf>
    <xf numFmtId="2" fontId="6" fillId="3" borderId="116" xfId="0" applyNumberFormat="1" applyFont="1" applyFill="1" applyBorder="1" applyAlignment="1" applyProtection="1">
      <alignment horizontal="center" vertical="center" wrapText="1"/>
      <protection locked="0"/>
    </xf>
    <xf numFmtId="2" fontId="6" fillId="3" borderId="35" xfId="0" applyNumberFormat="1" applyFont="1" applyFill="1" applyBorder="1" applyAlignment="1" applyProtection="1">
      <alignment horizontal="center" vertical="center" wrapText="1"/>
      <protection locked="0"/>
    </xf>
    <xf numFmtId="2" fontId="6" fillId="0" borderId="64" xfId="0" applyNumberFormat="1" applyFont="1" applyBorder="1" applyAlignment="1" applyProtection="1">
      <alignment horizontal="center" vertical="center" wrapText="1"/>
      <protection locked="0"/>
    </xf>
    <xf numFmtId="4" fontId="10" fillId="2" borderId="117" xfId="0" applyNumberFormat="1" applyFont="1" applyFill="1" applyBorder="1" applyAlignment="1">
      <alignment horizontal="center" vertical="center"/>
    </xf>
    <xf numFmtId="4" fontId="10" fillId="2" borderId="118" xfId="0" applyNumberFormat="1" applyFont="1" applyFill="1" applyBorder="1" applyAlignment="1">
      <alignment horizontal="center" vertical="center"/>
    </xf>
    <xf numFmtId="4" fontId="10" fillId="2" borderId="118" xfId="0" applyNumberFormat="1" applyFont="1" applyFill="1" applyBorder="1" applyAlignment="1">
      <alignment horizontal="left" vertical="center" wrapText="1"/>
    </xf>
    <xf numFmtId="165" fontId="10" fillId="2" borderId="119" xfId="0" applyNumberFormat="1" applyFont="1" applyFill="1" applyBorder="1" applyAlignment="1">
      <alignment horizontal="center" vertical="center"/>
    </xf>
    <xf numFmtId="4" fontId="10" fillId="2" borderId="120" xfId="0" applyNumberFormat="1" applyFont="1" applyFill="1" applyBorder="1" applyAlignment="1">
      <alignment horizontal="center" vertical="center"/>
    </xf>
    <xf numFmtId="4" fontId="10" fillId="2" borderId="121" xfId="0" applyNumberFormat="1" applyFont="1" applyFill="1" applyBorder="1" applyAlignment="1">
      <alignment horizontal="center" vertical="center"/>
    </xf>
    <xf numFmtId="4" fontId="10" fillId="2" borderId="122" xfId="0" applyNumberFormat="1" applyFont="1" applyFill="1" applyBorder="1" applyAlignment="1">
      <alignment horizontal="center" vertical="center"/>
    </xf>
    <xf numFmtId="4" fontId="10" fillId="2" borderId="123" xfId="0" applyNumberFormat="1" applyFont="1" applyFill="1" applyBorder="1" applyAlignment="1">
      <alignment horizontal="center" vertical="center"/>
    </xf>
    <xf numFmtId="4" fontId="10" fillId="2" borderId="124" xfId="0" applyNumberFormat="1" applyFont="1" applyFill="1" applyBorder="1" applyAlignment="1">
      <alignment horizontal="center" vertical="center"/>
    </xf>
    <xf numFmtId="4" fontId="10" fillId="2" borderId="125" xfId="0" applyNumberFormat="1" applyFont="1" applyFill="1" applyBorder="1" applyAlignment="1">
      <alignment horizontal="center" vertical="center"/>
    </xf>
    <xf numFmtId="2" fontId="13" fillId="0" borderId="0" xfId="0" applyNumberFormat="1" applyFont="1"/>
    <xf numFmtId="165" fontId="6" fillId="0" borderId="19" xfId="0" applyNumberFormat="1" applyFont="1" applyBorder="1" applyAlignment="1" applyProtection="1">
      <alignment horizontal="center" vertical="center"/>
      <protection locked="0"/>
    </xf>
    <xf numFmtId="4" fontId="6" fillId="2" borderId="11" xfId="0" applyNumberFormat="1" applyFont="1" applyFill="1" applyBorder="1" applyAlignment="1">
      <alignment horizontal="center" vertical="center"/>
    </xf>
    <xf numFmtId="4" fontId="6" fillId="2" borderId="12" xfId="0" applyNumberFormat="1" applyFont="1" applyFill="1" applyBorder="1" applyAlignment="1">
      <alignment horizontal="center" vertical="center"/>
    </xf>
    <xf numFmtId="4" fontId="6" fillId="2" borderId="13" xfId="0" applyNumberFormat="1" applyFont="1" applyFill="1" applyBorder="1" applyAlignment="1">
      <alignment horizontal="center" vertical="center"/>
    </xf>
    <xf numFmtId="4" fontId="6" fillId="2" borderId="51" xfId="0" applyNumberFormat="1" applyFont="1" applyFill="1" applyBorder="1" applyAlignment="1">
      <alignment horizontal="center" vertical="center"/>
    </xf>
    <xf numFmtId="4" fontId="6" fillId="2" borderId="54" xfId="0" applyNumberFormat="1" applyFont="1" applyFill="1" applyBorder="1" applyAlignment="1">
      <alignment horizontal="center" vertical="center"/>
    </xf>
    <xf numFmtId="4" fontId="6" fillId="2" borderId="53" xfId="0" applyNumberFormat="1" applyFont="1" applyFill="1" applyBorder="1" applyAlignment="1">
      <alignment horizontal="center" vertical="center"/>
    </xf>
    <xf numFmtId="4" fontId="10" fillId="2" borderId="17" xfId="0" applyNumberFormat="1" applyFont="1" applyFill="1" applyBorder="1" applyAlignment="1">
      <alignment horizontal="center" vertical="center" wrapText="1"/>
    </xf>
    <xf numFmtId="4" fontId="6" fillId="2" borderId="51" xfId="0" applyNumberFormat="1" applyFont="1" applyFill="1" applyBorder="1" applyAlignment="1">
      <alignment horizontal="center" vertical="center" wrapText="1"/>
    </xf>
    <xf numFmtId="4" fontId="12" fillId="2" borderId="126" xfId="0" applyNumberFormat="1" applyFont="1" applyFill="1" applyBorder="1" applyAlignment="1">
      <alignment horizontal="center" vertical="center"/>
    </xf>
    <xf numFmtId="4" fontId="12" fillId="2" borderId="127" xfId="0" applyNumberFormat="1" applyFont="1" applyFill="1" applyBorder="1" applyAlignment="1">
      <alignment horizontal="right" vertical="center" wrapText="1"/>
    </xf>
    <xf numFmtId="4" fontId="6" fillId="2" borderId="127" xfId="0" applyNumberFormat="1" applyFont="1" applyFill="1" applyBorder="1" applyAlignment="1">
      <alignment horizontal="center" vertical="center" wrapText="1"/>
    </xf>
    <xf numFmtId="4" fontId="6" fillId="2" borderId="128" xfId="0" applyNumberFormat="1" applyFont="1" applyFill="1" applyBorder="1" applyAlignment="1">
      <alignment horizontal="center" vertical="center" wrapText="1"/>
    </xf>
    <xf numFmtId="165" fontId="10" fillId="2" borderId="18" xfId="0" applyNumberFormat="1" applyFont="1" applyFill="1" applyBorder="1" applyAlignment="1">
      <alignment horizontal="center" vertical="center" wrapText="1"/>
    </xf>
    <xf numFmtId="4" fontId="10" fillId="2" borderId="44" xfId="0" applyNumberFormat="1" applyFont="1" applyFill="1" applyBorder="1" applyAlignment="1">
      <alignment horizontal="center" vertical="center" wrapText="1"/>
    </xf>
    <xf numFmtId="4" fontId="10" fillId="2" borderId="50" xfId="0" applyNumberFormat="1" applyFont="1" applyFill="1" applyBorder="1" applyAlignment="1">
      <alignment horizontal="center" vertical="center" wrapText="1"/>
    </xf>
    <xf numFmtId="165" fontId="10" fillId="0" borderId="47" xfId="0" applyNumberFormat="1" applyFont="1" applyBorder="1" applyAlignment="1" applyProtection="1">
      <alignment horizontal="center" vertical="center" wrapText="1"/>
      <protection locked="0"/>
    </xf>
    <xf numFmtId="166" fontId="10" fillId="2" borderId="49" xfId="0" applyNumberFormat="1"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4" fontId="6" fillId="2" borderId="56" xfId="0" applyNumberFormat="1" applyFont="1" applyFill="1" applyBorder="1" applyAlignment="1">
      <alignment horizontal="center" vertical="center" wrapText="1"/>
    </xf>
    <xf numFmtId="4" fontId="12" fillId="2" borderId="4" xfId="0" applyNumberFormat="1" applyFont="1" applyFill="1" applyBorder="1" applyAlignment="1" applyProtection="1">
      <alignment horizontal="center" vertical="center" wrapText="1"/>
      <protection hidden="1"/>
    </xf>
    <xf numFmtId="4" fontId="12" fillId="2" borderId="22" xfId="0" applyNumberFormat="1" applyFont="1" applyFill="1" applyBorder="1" applyAlignment="1">
      <alignment horizontal="right" vertical="center" wrapText="1"/>
    </xf>
    <xf numFmtId="4" fontId="10" fillId="2" borderId="22" xfId="0" applyNumberFormat="1" applyFont="1" applyFill="1" applyBorder="1" applyAlignment="1">
      <alignment horizontal="center" vertical="center" wrapText="1"/>
    </xf>
    <xf numFmtId="4" fontId="10" fillId="2" borderId="81" xfId="0" applyNumberFormat="1" applyFont="1" applyFill="1" applyBorder="1" applyAlignment="1">
      <alignment horizontal="center" vertical="center" wrapText="1"/>
    </xf>
    <xf numFmtId="4" fontId="10" fillId="2" borderId="31" xfId="0" applyNumberFormat="1" applyFont="1" applyFill="1" applyBorder="1" applyAlignment="1">
      <alignment horizontal="center" vertical="center" wrapText="1"/>
    </xf>
    <xf numFmtId="4" fontId="10" fillId="2" borderId="23" xfId="0" applyNumberFormat="1" applyFont="1" applyFill="1" applyBorder="1" applyAlignment="1">
      <alignment horizontal="center" vertical="center" wrapText="1"/>
    </xf>
    <xf numFmtId="4" fontId="10" fillId="2" borderId="24" xfId="0" applyNumberFormat="1" applyFont="1" applyFill="1" applyBorder="1" applyAlignment="1">
      <alignment horizontal="center" vertical="center" wrapText="1"/>
    </xf>
    <xf numFmtId="4" fontId="10" fillId="2" borderId="127" xfId="0" applyNumberFormat="1" applyFont="1" applyFill="1" applyBorder="1" applyAlignment="1">
      <alignment horizontal="center" vertical="center" wrapText="1"/>
    </xf>
    <xf numFmtId="4" fontId="10" fillId="2" borderId="128" xfId="0" applyNumberFormat="1" applyFont="1" applyFill="1" applyBorder="1" applyAlignment="1">
      <alignment horizontal="center" vertical="center" wrapText="1"/>
    </xf>
    <xf numFmtId="4" fontId="10" fillId="2" borderId="82" xfId="0" applyNumberFormat="1" applyFont="1" applyFill="1" applyBorder="1" applyAlignment="1">
      <alignment horizontal="center" vertical="center" wrapText="1"/>
    </xf>
    <xf numFmtId="0" fontId="1" fillId="0" borderId="0" xfId="0" applyFont="1" applyAlignment="1">
      <alignment wrapText="1"/>
    </xf>
    <xf numFmtId="0" fontId="1" fillId="0" borderId="0" xfId="0" applyFont="1"/>
    <xf numFmtId="0" fontId="13" fillId="2" borderId="12" xfId="0" applyFont="1" applyFill="1" applyBorder="1"/>
    <xf numFmtId="4" fontId="13" fillId="2" borderId="12" xfId="0" applyNumberFormat="1" applyFont="1" applyFill="1" applyBorder="1"/>
    <xf numFmtId="0" fontId="57" fillId="0" borderId="0" xfId="1"/>
    <xf numFmtId="0" fontId="57" fillId="0" borderId="1" xfId="1" applyBorder="1" applyAlignment="1">
      <alignment horizontal="left"/>
    </xf>
    <xf numFmtId="0" fontId="57" fillId="0" borderId="1" xfId="1" applyBorder="1"/>
    <xf numFmtId="0" fontId="16" fillId="0" borderId="1" xfId="1" applyFont="1" applyBorder="1" applyAlignment="1">
      <alignment horizontal="left"/>
    </xf>
    <xf numFmtId="0" fontId="10" fillId="2" borderId="32" xfId="1" applyFont="1" applyFill="1" applyBorder="1" applyAlignment="1">
      <alignment horizontal="center" vertical="center"/>
    </xf>
    <xf numFmtId="0" fontId="10" fillId="2" borderId="129" xfId="1" applyFont="1" applyFill="1" applyBorder="1" applyAlignment="1">
      <alignment horizontal="center" vertical="center"/>
    </xf>
    <xf numFmtId="167" fontId="10" fillId="2" borderId="32" xfId="1" applyNumberFormat="1" applyFont="1" applyFill="1" applyBorder="1" applyAlignment="1">
      <alignment horizontal="center" vertical="center" wrapText="1"/>
    </xf>
    <xf numFmtId="3" fontId="10" fillId="2" borderId="86" xfId="1" applyNumberFormat="1" applyFont="1" applyFill="1" applyBorder="1" applyAlignment="1">
      <alignment horizontal="center" vertical="center" wrapText="1"/>
    </xf>
    <xf numFmtId="3" fontId="10" fillId="2" borderId="34" xfId="1" applyNumberFormat="1" applyFont="1" applyFill="1" applyBorder="1" applyAlignment="1">
      <alignment horizontal="center" vertical="center" wrapText="1"/>
    </xf>
    <xf numFmtId="0" fontId="57" fillId="0" borderId="0" xfId="1" applyAlignment="1">
      <alignment wrapText="1"/>
    </xf>
    <xf numFmtId="0" fontId="10" fillId="2" borderId="46" xfId="1" applyFont="1" applyFill="1" applyBorder="1" applyAlignment="1">
      <alignment horizontal="center" vertical="center"/>
    </xf>
    <xf numFmtId="0" fontId="10" fillId="2" borderId="129" xfId="1" applyFont="1" applyFill="1" applyBorder="1" applyAlignment="1">
      <alignment horizontal="center" vertical="center" wrapText="1"/>
    </xf>
    <xf numFmtId="0" fontId="10" fillId="2" borderId="47" xfId="1" applyFont="1" applyFill="1" applyBorder="1" applyAlignment="1">
      <alignment horizontal="center" vertical="center"/>
    </xf>
    <xf numFmtId="4" fontId="10" fillId="2" borderId="46" xfId="1" applyNumberFormat="1" applyFont="1" applyFill="1" applyBorder="1" applyAlignment="1">
      <alignment horizontal="center" vertical="center"/>
    </xf>
    <xf numFmtId="4" fontId="10" fillId="2" borderId="48" xfId="1" applyNumberFormat="1" applyFont="1" applyFill="1" applyBorder="1" applyAlignment="1">
      <alignment horizontal="center" vertical="center"/>
    </xf>
    <xf numFmtId="0" fontId="17" fillId="0" borderId="0" xfId="1" applyFont="1" applyAlignment="1">
      <alignment wrapText="1"/>
    </xf>
    <xf numFmtId="0" fontId="15" fillId="2" borderId="52" xfId="1" applyFont="1" applyFill="1" applyBorder="1" applyAlignment="1">
      <alignment horizontal="center" vertical="center"/>
    </xf>
    <xf numFmtId="0" fontId="15" fillId="2" borderId="53" xfId="1" applyFont="1" applyFill="1" applyBorder="1" applyAlignment="1">
      <alignment horizontal="right" vertical="center"/>
    </xf>
    <xf numFmtId="0" fontId="15" fillId="2" borderId="21" xfId="1" applyFont="1" applyFill="1" applyBorder="1" applyAlignment="1">
      <alignment horizontal="center" vertical="center"/>
    </xf>
    <xf numFmtId="168" fontId="10" fillId="2" borderId="43" xfId="1" applyNumberFormat="1" applyFont="1" applyFill="1" applyBorder="1" applyAlignment="1">
      <alignment horizontal="center" vertical="center"/>
    </xf>
    <xf numFmtId="4" fontId="10" fillId="2" borderId="53" xfId="1" applyNumberFormat="1" applyFont="1" applyFill="1" applyBorder="1" applyAlignment="1">
      <alignment horizontal="center" vertical="center"/>
    </xf>
    <xf numFmtId="0" fontId="12" fillId="2" borderId="52" xfId="1" applyFont="1" applyFill="1" applyBorder="1" applyAlignment="1">
      <alignment horizontal="center" vertical="center"/>
    </xf>
    <xf numFmtId="0" fontId="12" fillId="2" borderId="53" xfId="1" applyFont="1" applyFill="1" applyBorder="1" applyAlignment="1">
      <alignment horizontal="right" vertical="center"/>
    </xf>
    <xf numFmtId="0" fontId="12" fillId="2" borderId="21" xfId="1" applyFont="1" applyFill="1" applyBorder="1" applyAlignment="1">
      <alignment horizontal="center" vertical="center"/>
    </xf>
    <xf numFmtId="168" fontId="6" fillId="0" borderId="52" xfId="1" applyNumberFormat="1" applyFont="1" applyBorder="1" applyAlignment="1" applyProtection="1">
      <alignment horizontal="center" vertical="center"/>
      <protection locked="0"/>
    </xf>
    <xf numFmtId="0" fontId="12" fillId="2" borderId="58" xfId="1" applyFont="1" applyFill="1" applyBorder="1" applyAlignment="1">
      <alignment horizontal="right" vertical="center"/>
    </xf>
    <xf numFmtId="4" fontId="10" fillId="2" borderId="52" xfId="1" applyNumberFormat="1" applyFont="1" applyFill="1" applyBorder="1" applyAlignment="1">
      <alignment horizontal="center" vertical="center"/>
    </xf>
    <xf numFmtId="0" fontId="12" fillId="2" borderId="57" xfId="1" applyFont="1" applyFill="1" applyBorder="1" applyAlignment="1">
      <alignment horizontal="right" vertical="center"/>
    </xf>
    <xf numFmtId="168" fontId="6" fillId="0" borderId="81" xfId="1" applyNumberFormat="1" applyFont="1" applyBorder="1" applyAlignment="1" applyProtection="1">
      <alignment horizontal="center" vertical="center"/>
      <protection locked="0"/>
    </xf>
    <xf numFmtId="4" fontId="10" fillId="2" borderId="81" xfId="1" applyNumberFormat="1" applyFont="1" applyFill="1" applyBorder="1" applyAlignment="1">
      <alignment horizontal="center" vertical="center"/>
    </xf>
    <xf numFmtId="0" fontId="15" fillId="2" borderId="46" xfId="1" applyFont="1" applyFill="1" applyBorder="1" applyAlignment="1">
      <alignment horizontal="right" vertical="center" wrapText="1"/>
    </xf>
    <xf numFmtId="0" fontId="15" fillId="2" borderId="46" xfId="1" applyFont="1" applyFill="1" applyBorder="1" applyAlignment="1">
      <alignment horizontal="center" vertical="center"/>
    </xf>
    <xf numFmtId="4" fontId="6" fillId="0" borderId="53" xfId="1" applyNumberFormat="1" applyFont="1" applyBorder="1" applyAlignment="1" applyProtection="1">
      <alignment horizontal="center" vertical="center"/>
      <protection locked="0"/>
    </xf>
    <xf numFmtId="0" fontId="12" fillId="2" borderId="52" xfId="1" applyFont="1" applyFill="1" applyBorder="1" applyAlignment="1">
      <alignment horizontal="right" vertical="center"/>
    </xf>
    <xf numFmtId="4" fontId="6" fillId="0" borderId="58" xfId="1" applyNumberFormat="1" applyFont="1" applyBorder="1" applyAlignment="1" applyProtection="1">
      <alignment horizontal="center" vertical="center"/>
      <protection locked="0"/>
    </xf>
    <xf numFmtId="0" fontId="12" fillId="2" borderId="0" xfId="1" applyFont="1" applyFill="1" applyAlignment="1">
      <alignment horizontal="right" vertical="center"/>
    </xf>
    <xf numFmtId="0" fontId="12" fillId="2" borderId="126" xfId="1" applyFont="1" applyFill="1" applyBorder="1" applyAlignment="1">
      <alignment horizontal="center" vertical="center"/>
    </xf>
    <xf numFmtId="4" fontId="6" fillId="0" borderId="81" xfId="1" applyNumberFormat="1" applyFont="1" applyBorder="1" applyAlignment="1" applyProtection="1">
      <alignment horizontal="center" vertical="center"/>
      <protection locked="0"/>
    </xf>
    <xf numFmtId="0" fontId="10" fillId="2" borderId="85" xfId="1" applyFont="1" applyFill="1" applyBorder="1" applyAlignment="1">
      <alignment horizontal="center" vertical="center"/>
    </xf>
    <xf numFmtId="168" fontId="10" fillId="2" borderId="86" xfId="1" applyNumberFormat="1" applyFont="1" applyFill="1" applyBorder="1" applyAlignment="1">
      <alignment horizontal="center" vertical="center"/>
    </xf>
    <xf numFmtId="4" fontId="10" fillId="2" borderId="32" xfId="1" applyNumberFormat="1" applyFont="1" applyFill="1" applyBorder="1" applyAlignment="1">
      <alignment horizontal="center" vertical="center"/>
    </xf>
    <xf numFmtId="4" fontId="10" fillId="0" borderId="86" xfId="1" applyNumberFormat="1" applyFont="1" applyBorder="1" applyAlignment="1" applyProtection="1">
      <alignment horizontal="center" vertical="center"/>
      <protection locked="0"/>
    </xf>
    <xf numFmtId="4" fontId="6" fillId="2" borderId="32" xfId="1" applyNumberFormat="1" applyFont="1" applyFill="1" applyBorder="1" applyAlignment="1">
      <alignment horizontal="center" vertical="center"/>
    </xf>
    <xf numFmtId="0" fontId="10" fillId="2" borderId="130" xfId="1" applyFont="1" applyFill="1" applyBorder="1" applyAlignment="1">
      <alignment horizontal="center" vertical="center" wrapText="1"/>
    </xf>
    <xf numFmtId="4" fontId="10" fillId="0" borderId="34" xfId="1" applyNumberFormat="1" applyFont="1" applyBorder="1" applyAlignment="1" applyProtection="1">
      <alignment horizontal="center" vertical="center"/>
      <protection locked="0"/>
    </xf>
    <xf numFmtId="0" fontId="10" fillId="2" borderId="126" xfId="1" applyFont="1" applyFill="1" applyBorder="1" applyAlignment="1">
      <alignment horizontal="center" vertical="center"/>
    </xf>
    <xf numFmtId="0" fontId="10" fillId="2" borderId="131" xfId="1" applyFont="1" applyFill="1" applyBorder="1" applyAlignment="1">
      <alignment horizontal="center" vertical="center"/>
    </xf>
    <xf numFmtId="168" fontId="10" fillId="0" borderId="132" xfId="1" applyNumberFormat="1" applyFont="1" applyBorder="1" applyAlignment="1" applyProtection="1">
      <alignment horizontal="center" vertical="center"/>
      <protection locked="0"/>
    </xf>
    <xf numFmtId="4" fontId="18" fillId="2" borderId="32" xfId="1" applyNumberFormat="1" applyFont="1" applyFill="1" applyBorder="1" applyAlignment="1">
      <alignment horizontal="center" vertical="center"/>
    </xf>
    <xf numFmtId="4" fontId="18" fillId="2" borderId="132" xfId="1" applyNumberFormat="1" applyFont="1" applyFill="1" applyBorder="1" applyAlignment="1">
      <alignment horizontal="center" vertical="center"/>
    </xf>
    <xf numFmtId="168" fontId="10" fillId="2" borderId="132" xfId="1" applyNumberFormat="1" applyFont="1" applyFill="1" applyBorder="1" applyAlignment="1">
      <alignment horizontal="center" vertical="center"/>
    </xf>
    <xf numFmtId="0" fontId="10" fillId="2" borderId="33" xfId="1" applyFont="1" applyFill="1" applyBorder="1" applyAlignment="1">
      <alignment horizontal="center" vertical="center"/>
    </xf>
    <xf numFmtId="0" fontId="10" fillId="2" borderId="130" xfId="1" applyFont="1" applyFill="1" applyBorder="1" applyAlignment="1">
      <alignment horizontal="center" vertical="center"/>
    </xf>
    <xf numFmtId="4" fontId="10" fillId="2" borderId="130" xfId="1" applyNumberFormat="1" applyFont="1" applyFill="1" applyBorder="1" applyAlignment="1">
      <alignment horizontal="center" vertical="center"/>
    </xf>
    <xf numFmtId="4" fontId="18" fillId="2" borderId="34" xfId="1" applyNumberFormat="1" applyFont="1" applyFill="1" applyBorder="1" applyAlignment="1">
      <alignment horizontal="center" vertical="center"/>
    </xf>
    <xf numFmtId="0" fontId="10" fillId="2" borderId="133" xfId="1" applyFont="1" applyFill="1" applyBorder="1" applyAlignment="1">
      <alignment horizontal="center" vertical="center"/>
    </xf>
    <xf numFmtId="166" fontId="10" fillId="2" borderId="48" xfId="1" applyNumberFormat="1" applyFont="1" applyFill="1" applyBorder="1" applyAlignment="1">
      <alignment horizontal="center" vertical="center"/>
    </xf>
    <xf numFmtId="0" fontId="15" fillId="2" borderId="110" xfId="1" applyFont="1" applyFill="1" applyBorder="1" applyAlignment="1">
      <alignment horizontal="right" vertical="center"/>
    </xf>
    <xf numFmtId="1" fontId="15" fillId="2" borderId="52" xfId="1" applyNumberFormat="1" applyFont="1" applyFill="1" applyBorder="1" applyAlignment="1">
      <alignment horizontal="center" vertical="center"/>
    </xf>
    <xf numFmtId="4" fontId="15" fillId="2" borderId="53" xfId="1" applyNumberFormat="1" applyFont="1" applyFill="1" applyBorder="1" applyAlignment="1">
      <alignment horizontal="center" vertical="center"/>
    </xf>
    <xf numFmtId="0" fontId="15" fillId="2" borderId="80" xfId="1" applyFont="1" applyFill="1" applyBorder="1" applyAlignment="1">
      <alignment horizontal="right" vertical="center"/>
    </xf>
    <xf numFmtId="0" fontId="15" fillId="2" borderId="57" xfId="1" applyFont="1" applyFill="1" applyBorder="1" applyAlignment="1">
      <alignment horizontal="center" vertical="center"/>
    </xf>
    <xf numFmtId="1" fontId="15" fillId="2" borderId="57" xfId="1" applyNumberFormat="1" applyFont="1" applyFill="1" applyBorder="1" applyAlignment="1">
      <alignment horizontal="center" vertical="center"/>
    </xf>
    <xf numFmtId="4" fontId="15" fillId="2" borderId="58" xfId="1" applyNumberFormat="1" applyFont="1" applyFill="1" applyBorder="1" applyAlignment="1">
      <alignment horizontal="center" vertical="center"/>
    </xf>
    <xf numFmtId="0" fontId="15" fillId="2" borderId="134" xfId="1" applyFont="1" applyFill="1" applyBorder="1" applyAlignment="1">
      <alignment horizontal="right" vertical="center"/>
    </xf>
    <xf numFmtId="4" fontId="15" fillId="2" borderId="45" xfId="1" applyNumberFormat="1" applyFont="1" applyFill="1" applyBorder="1" applyAlignment="1">
      <alignment horizontal="center" vertical="center"/>
    </xf>
    <xf numFmtId="0" fontId="15" fillId="2" borderId="81" xfId="1" applyFont="1" applyFill="1" applyBorder="1" applyAlignment="1">
      <alignment horizontal="center" vertical="center"/>
    </xf>
    <xf numFmtId="0" fontId="15" fillId="2" borderId="135" xfId="1" applyFont="1" applyFill="1" applyBorder="1" applyAlignment="1">
      <alignment horizontal="center" vertical="center"/>
    </xf>
    <xf numFmtId="1" fontId="15" fillId="2" borderId="81" xfId="1" applyNumberFormat="1" applyFont="1" applyFill="1" applyBorder="1" applyAlignment="1">
      <alignment horizontal="center" vertical="center"/>
    </xf>
    <xf numFmtId="4" fontId="15" fillId="2" borderId="128" xfId="1" applyNumberFormat="1" applyFont="1" applyFill="1" applyBorder="1" applyAlignment="1">
      <alignment horizontal="center" vertical="center"/>
    </xf>
    <xf numFmtId="4" fontId="57" fillId="0" borderId="0" xfId="1" applyNumberFormat="1"/>
    <xf numFmtId="3" fontId="10" fillId="2" borderId="32" xfId="1" applyNumberFormat="1" applyFont="1" applyFill="1" applyBorder="1" applyAlignment="1">
      <alignment horizontal="center" vertical="center"/>
    </xf>
    <xf numFmtId="3" fontId="10" fillId="2" borderId="32" xfId="1" applyNumberFormat="1" applyFont="1" applyFill="1" applyBorder="1" applyAlignment="1">
      <alignment horizontal="center" vertical="center" wrapText="1"/>
    </xf>
    <xf numFmtId="0" fontId="10" fillId="2" borderId="55" xfId="1" applyFont="1" applyFill="1" applyBorder="1" applyAlignment="1">
      <alignment horizontal="center" vertical="center"/>
    </xf>
    <xf numFmtId="4" fontId="10" fillId="2" borderId="55" xfId="1" applyNumberFormat="1" applyFont="1" applyFill="1" applyBorder="1" applyAlignment="1">
      <alignment horizontal="center" vertical="center"/>
    </xf>
    <xf numFmtId="3" fontId="10" fillId="2" borderId="55" xfId="1" applyNumberFormat="1" applyFont="1" applyFill="1" applyBorder="1" applyAlignment="1">
      <alignment horizontal="center" vertical="center"/>
    </xf>
    <xf numFmtId="4" fontId="10" fillId="2" borderId="85" xfId="1" applyNumberFormat="1" applyFont="1" applyFill="1" applyBorder="1" applyAlignment="1">
      <alignment horizontal="center" vertical="center"/>
    </xf>
    <xf numFmtId="3" fontId="10" fillId="2" borderId="85" xfId="1" applyNumberFormat="1" applyFont="1" applyFill="1" applyBorder="1" applyAlignment="1">
      <alignment horizontal="center" vertical="center"/>
    </xf>
    <xf numFmtId="3" fontId="10" fillId="2" borderId="46" xfId="1" applyNumberFormat="1" applyFont="1" applyFill="1" applyBorder="1" applyAlignment="1">
      <alignment horizontal="center" vertical="center"/>
    </xf>
    <xf numFmtId="0" fontId="6" fillId="2" borderId="52" xfId="1" applyFont="1" applyFill="1" applyBorder="1" applyAlignment="1">
      <alignment horizontal="center" vertical="center"/>
    </xf>
    <xf numFmtId="0" fontId="6" fillId="2" borderId="52" xfId="1" applyFont="1" applyFill="1" applyBorder="1" applyAlignment="1">
      <alignment horizontal="right" vertical="center"/>
    </xf>
    <xf numFmtId="4" fontId="6" fillId="0" borderId="52" xfId="1" applyNumberFormat="1" applyFont="1" applyBorder="1" applyAlignment="1" applyProtection="1">
      <alignment horizontal="center" vertical="center"/>
      <protection locked="0"/>
    </xf>
    <xf numFmtId="3" fontId="10" fillId="2" borderId="52" xfId="1" applyNumberFormat="1" applyFont="1" applyFill="1" applyBorder="1" applyAlignment="1">
      <alignment horizontal="center" vertical="center"/>
    </xf>
    <xf numFmtId="0" fontId="57" fillId="0" borderId="0" xfId="1" applyAlignment="1">
      <alignment horizontal="center" vertical="center"/>
    </xf>
    <xf numFmtId="0" fontId="6" fillId="2" borderId="57" xfId="1" applyFont="1" applyFill="1" applyBorder="1" applyAlignment="1">
      <alignment horizontal="center" vertical="center"/>
    </xf>
    <xf numFmtId="0" fontId="6" fillId="2" borderId="57" xfId="1" applyFont="1" applyFill="1" applyBorder="1" applyAlignment="1">
      <alignment horizontal="right" vertical="center"/>
    </xf>
    <xf numFmtId="4" fontId="6" fillId="0" borderId="57" xfId="1" applyNumberFormat="1" applyFont="1" applyBorder="1" applyAlignment="1" applyProtection="1">
      <alignment horizontal="center" vertical="center"/>
      <protection locked="0"/>
    </xf>
    <xf numFmtId="3" fontId="10" fillId="2" borderId="57" xfId="1" applyNumberFormat="1" applyFont="1" applyFill="1" applyBorder="1" applyAlignment="1">
      <alignment horizontal="center" vertical="center"/>
    </xf>
    <xf numFmtId="0" fontId="15" fillId="2" borderId="46" xfId="1" applyFont="1" applyFill="1" applyBorder="1" applyAlignment="1">
      <alignment horizontal="center" vertical="center" wrapText="1"/>
    </xf>
    <xf numFmtId="0" fontId="10" fillId="2" borderId="46" xfId="1" applyFont="1" applyFill="1" applyBorder="1" applyAlignment="1">
      <alignment horizontal="center" vertical="center" wrapText="1"/>
    </xf>
    <xf numFmtId="4" fontId="10" fillId="2" borderId="46" xfId="1" applyNumberFormat="1" applyFont="1" applyFill="1" applyBorder="1" applyAlignment="1">
      <alignment horizontal="center" vertical="center" wrapText="1"/>
    </xf>
    <xf numFmtId="3" fontId="10" fillId="2" borderId="46" xfId="1" applyNumberFormat="1" applyFont="1" applyFill="1" applyBorder="1" applyAlignment="1">
      <alignment horizontal="center" vertical="center" wrapText="1"/>
    </xf>
    <xf numFmtId="0" fontId="15" fillId="2" borderId="32" xfId="1" applyFont="1" applyFill="1" applyBorder="1" applyAlignment="1">
      <alignment horizontal="center" vertical="center"/>
    </xf>
    <xf numFmtId="0" fontId="6" fillId="2" borderId="32" xfId="1" applyFont="1" applyFill="1" applyBorder="1" applyAlignment="1">
      <alignment horizontal="center" vertical="center"/>
    </xf>
    <xf numFmtId="4" fontId="10" fillId="0" borderId="32" xfId="1" applyNumberFormat="1" applyFont="1" applyBorder="1" applyAlignment="1" applyProtection="1">
      <alignment horizontal="center" vertical="center"/>
      <protection locked="0"/>
    </xf>
    <xf numFmtId="0" fontId="15" fillId="2" borderId="32" xfId="1" applyFont="1" applyFill="1" applyBorder="1" applyAlignment="1">
      <alignment horizontal="center" vertical="center" wrapText="1"/>
    </xf>
    <xf numFmtId="0" fontId="10" fillId="2" borderId="32" xfId="1" applyFont="1" applyFill="1" applyBorder="1" applyAlignment="1">
      <alignment horizontal="center" vertical="center" wrapText="1"/>
    </xf>
    <xf numFmtId="4" fontId="10" fillId="0" borderId="85" xfId="1" applyNumberFormat="1" applyFont="1" applyBorder="1" applyAlignment="1" applyProtection="1">
      <alignment horizontal="center" vertical="center"/>
      <protection locked="0"/>
    </xf>
    <xf numFmtId="3" fontId="10" fillId="2" borderId="130" xfId="1" applyNumberFormat="1" applyFont="1" applyFill="1" applyBorder="1" applyAlignment="1">
      <alignment horizontal="center" vertical="center"/>
    </xf>
    <xf numFmtId="3" fontId="10" fillId="2" borderId="34" xfId="1" applyNumberFormat="1" applyFont="1" applyFill="1" applyBorder="1" applyAlignment="1">
      <alignment horizontal="center" vertical="center"/>
    </xf>
    <xf numFmtId="0" fontId="10" fillId="2" borderId="43" xfId="1" applyFont="1" applyFill="1" applyBorder="1" applyAlignment="1">
      <alignment horizontal="center" vertical="center"/>
    </xf>
    <xf numFmtId="3" fontId="10" fillId="2" borderId="43" xfId="1" applyNumberFormat="1" applyFont="1" applyFill="1" applyBorder="1" applyAlignment="1">
      <alignment horizontal="center" vertical="center"/>
    </xf>
    <xf numFmtId="0" fontId="15" fillId="2" borderId="81" xfId="1" applyFont="1" applyFill="1" applyBorder="1" applyAlignment="1">
      <alignment horizontal="center" vertical="center" wrapText="1"/>
    </xf>
    <xf numFmtId="0" fontId="15" fillId="2" borderId="81" xfId="1" applyFont="1" applyFill="1" applyBorder="1" applyAlignment="1">
      <alignment horizontal="right" vertical="center" wrapText="1"/>
    </xf>
    <xf numFmtId="3" fontId="15" fillId="2" borderId="81" xfId="1" applyNumberFormat="1" applyFont="1" applyFill="1" applyBorder="1" applyAlignment="1">
      <alignment horizontal="center" vertical="center" wrapText="1"/>
    </xf>
    <xf numFmtId="3" fontId="15" fillId="2" borderId="46" xfId="1" applyNumberFormat="1" applyFont="1" applyFill="1" applyBorder="1" applyAlignment="1">
      <alignment horizontal="center" vertical="center" wrapText="1"/>
    </xf>
    <xf numFmtId="0" fontId="10" fillId="2" borderId="46" xfId="1" applyFont="1" applyFill="1" applyBorder="1" applyAlignment="1">
      <alignment horizontal="right" vertical="center" wrapText="1"/>
    </xf>
    <xf numFmtId="0" fontId="10" fillId="2" borderId="85" xfId="1" applyFont="1" applyFill="1" applyBorder="1" applyAlignment="1">
      <alignment horizontal="center" vertical="center" wrapText="1"/>
    </xf>
    <xf numFmtId="3" fontId="15" fillId="2" borderId="85" xfId="1" applyNumberFormat="1" applyFont="1" applyFill="1" applyBorder="1" applyAlignment="1">
      <alignment horizontal="center" vertical="center" wrapText="1"/>
    </xf>
    <xf numFmtId="0" fontId="10" fillId="2" borderId="126" xfId="1" applyFont="1" applyFill="1" applyBorder="1" applyAlignment="1">
      <alignment horizontal="right" vertical="center" wrapText="1"/>
    </xf>
    <xf numFmtId="0" fontId="10" fillId="2" borderId="126" xfId="1" applyFont="1" applyFill="1" applyBorder="1" applyAlignment="1">
      <alignment horizontal="center" vertical="center" wrapText="1"/>
    </xf>
    <xf numFmtId="3" fontId="15" fillId="2" borderId="126" xfId="1" applyNumberFormat="1" applyFont="1" applyFill="1" applyBorder="1" applyAlignment="1">
      <alignment horizontal="center" vertical="center" wrapText="1"/>
    </xf>
    <xf numFmtId="0" fontId="10" fillId="2" borderId="32" xfId="1" applyFont="1" applyFill="1" applyBorder="1" applyAlignment="1">
      <alignment horizontal="right" vertical="center" wrapText="1"/>
    </xf>
    <xf numFmtId="167" fontId="10" fillId="2" borderId="3" xfId="1" applyNumberFormat="1" applyFont="1" applyFill="1" applyBorder="1" applyAlignment="1">
      <alignment horizontal="center" vertical="center" wrapText="1"/>
    </xf>
    <xf numFmtId="0" fontId="20" fillId="0" borderId="0" xfId="1" applyFont="1" applyAlignment="1">
      <alignment horizontal="center" vertical="center"/>
    </xf>
    <xf numFmtId="0" fontId="12" fillId="2" borderId="37" xfId="1" applyFont="1" applyFill="1" applyBorder="1" applyAlignment="1">
      <alignment horizontal="center" vertical="center"/>
    </xf>
    <xf numFmtId="0" fontId="10" fillId="2" borderId="136" xfId="1" applyFont="1" applyFill="1" applyBorder="1" applyAlignment="1">
      <alignment horizontal="center" vertical="center"/>
    </xf>
    <xf numFmtId="3" fontId="12" fillId="2" borderId="136" xfId="1" applyNumberFormat="1" applyFont="1" applyFill="1" applyBorder="1" applyAlignment="1">
      <alignment horizontal="center" vertical="center"/>
    </xf>
    <xf numFmtId="3" fontId="12" fillId="2" borderId="41" xfId="1" applyNumberFormat="1" applyFont="1" applyFill="1" applyBorder="1" applyAlignment="1">
      <alignment horizontal="center" vertical="center"/>
    </xf>
    <xf numFmtId="0" fontId="10" fillId="4" borderId="29" xfId="1" applyFont="1" applyFill="1" applyBorder="1" applyAlignment="1">
      <alignment horizontal="center" vertical="center"/>
    </xf>
    <xf numFmtId="0" fontId="10" fillId="2" borderId="44" xfId="1" applyFont="1" applyFill="1" applyBorder="1" applyAlignment="1">
      <alignment horizontal="center" vertical="center"/>
    </xf>
    <xf numFmtId="0" fontId="10" fillId="2" borderId="30" xfId="1" applyFont="1" applyFill="1" applyBorder="1" applyAlignment="1">
      <alignment horizontal="center" vertical="center"/>
    </xf>
    <xf numFmtId="167" fontId="10" fillId="0" borderId="45" xfId="3" applyNumberFormat="1" applyFont="1" applyBorder="1" applyAlignment="1" applyProtection="1">
      <alignment horizontal="center" vertical="center"/>
      <protection locked="0"/>
    </xf>
    <xf numFmtId="169" fontId="20" fillId="0" borderId="0" xfId="3" applyNumberFormat="1" applyFont="1" applyAlignment="1" applyProtection="1">
      <alignment horizontal="center" vertical="center"/>
    </xf>
    <xf numFmtId="0" fontId="10" fillId="4" borderId="14" xfId="1" applyFont="1" applyFill="1" applyBorder="1" applyAlignment="1">
      <alignment horizontal="center" vertical="center"/>
    </xf>
    <xf numFmtId="0" fontId="10" fillId="2" borderId="56" xfId="1" applyFont="1" applyFill="1" applyBorder="1" applyAlignment="1">
      <alignment horizontal="center" vertical="center"/>
    </xf>
    <xf numFmtId="0" fontId="10" fillId="2" borderId="15" xfId="1" applyFont="1" applyFill="1" applyBorder="1" applyAlignment="1">
      <alignment horizontal="center" vertical="center"/>
    </xf>
    <xf numFmtId="167" fontId="10" fillId="0" borderId="58" xfId="1" applyNumberFormat="1" applyFont="1" applyBorder="1" applyAlignment="1" applyProtection="1">
      <alignment horizontal="center" vertical="center"/>
      <protection locked="0"/>
    </xf>
    <xf numFmtId="0" fontId="10" fillId="4" borderId="8" xfId="1" applyFont="1" applyFill="1" applyBorder="1" applyAlignment="1">
      <alignment horizontal="center" vertical="center"/>
    </xf>
    <xf numFmtId="0" fontId="10" fillId="4" borderId="17" xfId="1" applyFont="1" applyFill="1" applyBorder="1" applyAlignment="1">
      <alignment horizontal="center" vertical="center"/>
    </xf>
    <xf numFmtId="0" fontId="10" fillId="2" borderId="9" xfId="1" applyFont="1" applyFill="1" applyBorder="1" applyAlignment="1">
      <alignment horizontal="center" vertical="center"/>
    </xf>
    <xf numFmtId="167" fontId="10" fillId="0" borderId="48" xfId="1" applyNumberFormat="1" applyFont="1" applyBorder="1" applyAlignment="1" applyProtection="1">
      <alignment horizontal="center" vertical="center"/>
      <protection locked="0"/>
    </xf>
    <xf numFmtId="0" fontId="6" fillId="4" borderId="11" xfId="1" applyFont="1" applyFill="1" applyBorder="1" applyAlignment="1">
      <alignment horizontal="center" vertical="center"/>
    </xf>
    <xf numFmtId="0" fontId="6" fillId="2" borderId="51" xfId="1" applyFont="1" applyFill="1" applyBorder="1" applyAlignment="1">
      <alignment horizontal="right" vertical="center"/>
    </xf>
    <xf numFmtId="0" fontId="6" fillId="2" borderId="12" xfId="1" applyFont="1" applyFill="1" applyBorder="1" applyAlignment="1">
      <alignment horizontal="center" vertical="center"/>
    </xf>
    <xf numFmtId="167" fontId="6" fillId="2" borderId="53" xfId="1" applyNumberFormat="1" applyFont="1" applyFill="1" applyBorder="1" applyAlignment="1">
      <alignment horizontal="right" vertical="center"/>
    </xf>
    <xf numFmtId="0" fontId="20" fillId="0" borderId="0" xfId="1" applyFont="1" applyAlignment="1">
      <alignment horizontal="right" vertical="center"/>
    </xf>
    <xf numFmtId="0" fontId="12" fillId="4" borderId="14" xfId="1" applyFont="1" applyFill="1" applyBorder="1" applyAlignment="1">
      <alignment horizontal="center" vertical="center"/>
    </xf>
    <xf numFmtId="0" fontId="12" fillId="2" borderId="56" xfId="1" applyFont="1" applyFill="1" applyBorder="1" applyAlignment="1">
      <alignment horizontal="right" vertical="center"/>
    </xf>
    <xf numFmtId="0" fontId="12" fillId="2" borderId="15" xfId="1" applyFont="1" applyFill="1" applyBorder="1" applyAlignment="1">
      <alignment horizontal="center" vertical="center"/>
    </xf>
    <xf numFmtId="167" fontId="12" fillId="0" borderId="58" xfId="1" applyNumberFormat="1" applyFont="1" applyBorder="1" applyAlignment="1" applyProtection="1">
      <alignment horizontal="right" vertical="center"/>
      <protection locked="0"/>
    </xf>
    <xf numFmtId="0" fontId="14" fillId="2" borderId="31" xfId="1" applyFont="1" applyFill="1" applyBorder="1" applyAlignment="1">
      <alignment horizontal="center" vertical="center"/>
    </xf>
    <xf numFmtId="0" fontId="10" fillId="2" borderId="23" xfId="1" applyFont="1" applyFill="1" applyBorder="1" applyAlignment="1">
      <alignment horizontal="center" vertical="center"/>
    </xf>
    <xf numFmtId="0" fontId="14" fillId="2" borderId="23" xfId="1" applyFont="1" applyFill="1" applyBorder="1" applyAlignment="1">
      <alignment horizontal="center" vertical="center"/>
    </xf>
    <xf numFmtId="167" fontId="14" fillId="0" borderId="128" xfId="1" applyNumberFormat="1" applyFont="1" applyBorder="1" applyAlignment="1" applyProtection="1">
      <alignment horizontal="center" vertical="center"/>
      <protection locked="0"/>
    </xf>
    <xf numFmtId="0" fontId="10" fillId="2" borderId="17" xfId="1" applyFont="1" applyFill="1" applyBorder="1" applyAlignment="1">
      <alignment horizontal="center" vertical="center"/>
    </xf>
    <xf numFmtId="0" fontId="6" fillId="2" borderId="9" xfId="1" applyFont="1" applyFill="1" applyBorder="1" applyAlignment="1">
      <alignment horizontal="center" vertical="center"/>
    </xf>
    <xf numFmtId="167" fontId="10" fillId="2" borderId="48" xfId="1" applyNumberFormat="1" applyFont="1" applyFill="1" applyBorder="1" applyAlignment="1">
      <alignment horizontal="center" vertical="center"/>
    </xf>
    <xf numFmtId="0" fontId="10" fillId="4" borderId="11" xfId="1" applyFont="1" applyFill="1" applyBorder="1" applyAlignment="1">
      <alignment horizontal="center" vertical="center"/>
    </xf>
    <xf numFmtId="0" fontId="10" fillId="2" borderId="51" xfId="1" applyFont="1" applyFill="1" applyBorder="1" applyAlignment="1">
      <alignment horizontal="center" vertical="center"/>
    </xf>
    <xf numFmtId="0" fontId="10" fillId="2" borderId="12" xfId="1" applyFont="1" applyFill="1" applyBorder="1" applyAlignment="1">
      <alignment horizontal="center" vertical="center"/>
    </xf>
    <xf numFmtId="167" fontId="10" fillId="2" borderId="53" xfId="1" applyNumberFormat="1" applyFont="1" applyFill="1" applyBorder="1" applyAlignment="1">
      <alignment horizontal="center" vertical="center"/>
    </xf>
    <xf numFmtId="167" fontId="12" fillId="0" borderId="53" xfId="1" applyNumberFormat="1" applyFont="1" applyBorder="1" applyAlignment="1" applyProtection="1">
      <alignment horizontal="right" vertical="center"/>
      <protection locked="0"/>
    </xf>
    <xf numFmtId="0" fontId="20" fillId="0" borderId="0" xfId="1" applyFont="1" applyAlignment="1">
      <alignment vertical="center"/>
    </xf>
    <xf numFmtId="0" fontId="12" fillId="2" borderId="11" xfId="1" applyFont="1" applyFill="1" applyBorder="1" applyAlignment="1">
      <alignment horizontal="center" vertical="center"/>
    </xf>
    <xf numFmtId="0" fontId="12" fillId="2" borderId="51" xfId="1" applyFont="1" applyFill="1" applyBorder="1" applyAlignment="1">
      <alignment horizontal="right" vertical="center"/>
    </xf>
    <xf numFmtId="0" fontId="12" fillId="2" borderId="12" xfId="1" applyFont="1" applyFill="1" applyBorder="1" applyAlignment="1">
      <alignment horizontal="center" vertical="center"/>
    </xf>
    <xf numFmtId="167" fontId="20" fillId="0" borderId="0" xfId="1" applyNumberFormat="1" applyFont="1" applyAlignment="1">
      <alignment horizontal="center" vertical="center"/>
    </xf>
    <xf numFmtId="0" fontId="21" fillId="0" borderId="0" xfId="1" applyFont="1" applyAlignment="1">
      <alignment horizontal="right" vertical="center"/>
    </xf>
    <xf numFmtId="167" fontId="10" fillId="0" borderId="53" xfId="1" applyNumberFormat="1" applyFont="1" applyBorder="1" applyAlignment="1" applyProtection="1">
      <alignment horizontal="center" vertical="center"/>
      <protection locked="0"/>
    </xf>
    <xf numFmtId="0" fontId="10" fillId="4" borderId="2" xfId="1" applyFont="1" applyFill="1" applyBorder="1" applyAlignment="1">
      <alignment horizontal="center" vertical="center"/>
    </xf>
    <xf numFmtId="0" fontId="10" fillId="2" borderId="137" xfId="1" applyFont="1" applyFill="1" applyBorder="1" applyAlignment="1">
      <alignment horizontal="center" vertical="center"/>
    </xf>
    <xf numFmtId="0" fontId="10" fillId="2" borderId="3" xfId="1" applyFont="1" applyFill="1" applyBorder="1" applyAlignment="1">
      <alignment horizontal="center" vertical="center"/>
    </xf>
    <xf numFmtId="167" fontId="10" fillId="0" borderId="34" xfId="1" applyNumberFormat="1" applyFont="1" applyBorder="1" applyAlignment="1" applyProtection="1">
      <alignment horizontal="center" vertical="center"/>
      <protection locked="0"/>
    </xf>
    <xf numFmtId="1" fontId="10" fillId="4" borderId="8" xfId="1" applyNumberFormat="1" applyFont="1" applyFill="1" applyBorder="1" applyAlignment="1">
      <alignment horizontal="center" vertical="center"/>
    </xf>
    <xf numFmtId="170" fontId="10" fillId="2" borderId="17" xfId="1" applyNumberFormat="1" applyFont="1" applyFill="1" applyBorder="1" applyAlignment="1">
      <alignment horizontal="center" vertical="center"/>
    </xf>
    <xf numFmtId="170" fontId="10" fillId="2" borderId="9" xfId="1" applyNumberFormat="1" applyFont="1" applyFill="1" applyBorder="1" applyAlignment="1">
      <alignment horizontal="center" vertical="center"/>
    </xf>
    <xf numFmtId="1" fontId="10" fillId="2" borderId="48" xfId="1" applyNumberFormat="1" applyFont="1" applyFill="1" applyBorder="1" applyAlignment="1">
      <alignment horizontal="center" vertical="center"/>
    </xf>
    <xf numFmtId="16" fontId="6" fillId="4" borderId="11" xfId="1" applyNumberFormat="1" applyFont="1" applyFill="1" applyBorder="1" applyAlignment="1">
      <alignment horizontal="center" vertical="center"/>
    </xf>
    <xf numFmtId="170" fontId="6" fillId="2" borderId="53" xfId="1" applyNumberFormat="1" applyFont="1" applyFill="1" applyBorder="1" applyAlignment="1">
      <alignment horizontal="center" vertical="center"/>
    </xf>
    <xf numFmtId="167" fontId="57" fillId="0" borderId="0" xfId="1" applyNumberFormat="1" applyAlignment="1">
      <alignment horizontal="center" vertical="center"/>
    </xf>
    <xf numFmtId="1" fontId="6" fillId="2" borderId="53" xfId="1" applyNumberFormat="1" applyFont="1" applyFill="1" applyBorder="1" applyAlignment="1">
      <alignment horizontal="center" vertical="center"/>
    </xf>
    <xf numFmtId="0" fontId="12" fillId="4" borderId="11" xfId="1" applyFont="1" applyFill="1" applyBorder="1" applyAlignment="1">
      <alignment horizontal="center" vertical="center"/>
    </xf>
    <xf numFmtId="1" fontId="12" fillId="2" borderId="53" xfId="1" applyNumberFormat="1" applyFont="1" applyFill="1" applyBorder="1" applyAlignment="1">
      <alignment horizontal="center" vertical="center"/>
    </xf>
    <xf numFmtId="0" fontId="12" fillId="2" borderId="127" xfId="1" applyFont="1" applyFill="1" applyBorder="1" applyAlignment="1">
      <alignment horizontal="right" vertical="center"/>
    </xf>
    <xf numFmtId="0" fontId="12" fillId="2" borderId="23" xfId="1" applyFont="1" applyFill="1" applyBorder="1" applyAlignment="1">
      <alignment horizontal="center" vertical="center"/>
    </xf>
    <xf numFmtId="1" fontId="12" fillId="2" borderId="128" xfId="1" applyNumberFormat="1" applyFont="1" applyFill="1" applyBorder="1" applyAlignment="1">
      <alignment horizontal="center" vertical="center"/>
    </xf>
    <xf numFmtId="0" fontId="12" fillId="4" borderId="37" xfId="1" applyFont="1" applyFill="1" applyBorder="1" applyAlignment="1">
      <alignment horizontal="center" vertical="center"/>
    </xf>
    <xf numFmtId="167" fontId="6" fillId="0" borderId="53" xfId="1" applyNumberFormat="1" applyFont="1" applyBorder="1" applyAlignment="1" applyProtection="1">
      <alignment horizontal="center" vertical="center"/>
      <protection locked="0"/>
    </xf>
    <xf numFmtId="0" fontId="6" fillId="2" borderId="44" xfId="1" applyFont="1" applyFill="1" applyBorder="1" applyAlignment="1">
      <alignment horizontal="right" vertical="center"/>
    </xf>
    <xf numFmtId="0" fontId="10" fillId="4" borderId="8" xfId="0" applyFont="1" applyFill="1" applyBorder="1" applyAlignment="1">
      <alignment horizontal="center" vertical="center"/>
    </xf>
    <xf numFmtId="0" fontId="10" fillId="2" borderId="3" xfId="0" applyFont="1" applyFill="1" applyBorder="1" applyAlignment="1">
      <alignment horizontal="center" vertical="center" wrapText="1"/>
    </xf>
    <xf numFmtId="167" fontId="10" fillId="2" borderId="3" xfId="0" applyNumberFormat="1" applyFont="1" applyFill="1" applyBorder="1" applyAlignment="1">
      <alignment horizontal="center" vertical="center"/>
    </xf>
    <xf numFmtId="167" fontId="10" fillId="0" borderId="4" xfId="0" applyNumberFormat="1" applyFont="1" applyBorder="1" applyAlignment="1" applyProtection="1">
      <alignment horizontal="center" vertical="center"/>
      <protection locked="0"/>
    </xf>
    <xf numFmtId="0" fontId="22" fillId="0" borderId="0" xfId="1" applyFont="1" applyAlignment="1">
      <alignment horizontal="left" vertical="center" wrapText="1"/>
    </xf>
    <xf numFmtId="49" fontId="10" fillId="2" borderId="138" xfId="0" applyNumberFormat="1" applyFont="1" applyFill="1" applyBorder="1" applyAlignment="1">
      <alignment horizontal="center" vertical="center"/>
    </xf>
    <xf numFmtId="0" fontId="10" fillId="2" borderId="26" xfId="0" applyFont="1" applyFill="1" applyBorder="1" applyAlignment="1">
      <alignment horizontal="center" vertical="center" wrapText="1"/>
    </xf>
    <xf numFmtId="167" fontId="10" fillId="2" borderId="26" xfId="0" applyNumberFormat="1" applyFont="1" applyFill="1" applyBorder="1" applyAlignment="1">
      <alignment horizontal="center" vertical="center"/>
    </xf>
    <xf numFmtId="167" fontId="10" fillId="0" borderId="132" xfId="0" applyNumberFormat="1" applyFont="1" applyBorder="1" applyAlignment="1" applyProtection="1">
      <alignment horizontal="center" vertical="center"/>
      <protection locked="0"/>
    </xf>
    <xf numFmtId="0" fontId="10" fillId="4" borderId="139" xfId="1" applyFont="1" applyFill="1" applyBorder="1" applyAlignment="1">
      <alignment horizontal="center" vertical="center"/>
    </xf>
    <xf numFmtId="0" fontId="10" fillId="2" borderId="140" xfId="1" applyFont="1" applyFill="1" applyBorder="1" applyAlignment="1">
      <alignment horizontal="center" vertical="center"/>
    </xf>
    <xf numFmtId="167" fontId="10" fillId="0" borderId="102" xfId="1" applyNumberFormat="1" applyFont="1" applyBorder="1" applyAlignment="1" applyProtection="1">
      <alignment horizontal="center" vertical="center"/>
      <protection locked="0"/>
    </xf>
    <xf numFmtId="0" fontId="22" fillId="0" borderId="0" xfId="1" applyFont="1" applyAlignment="1">
      <alignment horizontal="left" vertical="center"/>
    </xf>
    <xf numFmtId="0" fontId="10" fillId="2" borderId="87" xfId="1" applyFont="1" applyFill="1" applyBorder="1" applyAlignment="1">
      <alignment horizontal="center" vertical="center" wrapText="1"/>
    </xf>
    <xf numFmtId="0" fontId="10" fillId="2" borderId="6" xfId="1" applyFont="1" applyFill="1" applyBorder="1" applyAlignment="1">
      <alignment horizontal="center" vertical="center"/>
    </xf>
    <xf numFmtId="167" fontId="10" fillId="2" borderId="86" xfId="1" applyNumberFormat="1" applyFont="1" applyFill="1" applyBorder="1" applyAlignment="1">
      <alignment horizontal="center" vertical="center"/>
    </xf>
    <xf numFmtId="0" fontId="10" fillId="2" borderId="8" xfId="1" applyFont="1" applyFill="1" applyBorder="1" applyAlignment="1">
      <alignment horizontal="center" vertical="center"/>
    </xf>
    <xf numFmtId="0" fontId="6" fillId="2" borderId="11" xfId="1" applyFont="1" applyFill="1" applyBorder="1" applyAlignment="1">
      <alignment horizontal="center" vertical="center"/>
    </xf>
    <xf numFmtId="0" fontId="23" fillId="2" borderId="11" xfId="1" applyFont="1" applyFill="1" applyBorder="1" applyAlignment="1">
      <alignment horizontal="center" vertical="center"/>
    </xf>
    <xf numFmtId="0" fontId="24" fillId="2" borderId="14" xfId="1" applyFont="1" applyFill="1" applyBorder="1" applyAlignment="1">
      <alignment horizontal="center" vertical="center"/>
    </xf>
    <xf numFmtId="0" fontId="24" fillId="2" borderId="56" xfId="1" applyFont="1" applyFill="1" applyBorder="1" applyAlignment="1">
      <alignment horizontal="right" vertical="center"/>
    </xf>
    <xf numFmtId="0" fontId="6" fillId="2" borderId="15" xfId="1" applyFont="1" applyFill="1" applyBorder="1" applyAlignment="1">
      <alignment horizontal="center" vertical="center"/>
    </xf>
    <xf numFmtId="0" fontId="23" fillId="2" borderId="14" xfId="1" applyFont="1" applyFill="1" applyBorder="1" applyAlignment="1">
      <alignment horizontal="center" vertical="center"/>
    </xf>
    <xf numFmtId="0" fontId="23" fillId="2" borderId="56" xfId="1" applyFont="1" applyFill="1" applyBorder="1" applyAlignment="1">
      <alignment horizontal="right" vertical="center"/>
    </xf>
    <xf numFmtId="0" fontId="6" fillId="2" borderId="51" xfId="1" applyFont="1" applyFill="1" applyBorder="1" applyAlignment="1">
      <alignment horizontal="center" vertical="center"/>
    </xf>
    <xf numFmtId="0" fontId="6" fillId="4" borderId="14" xfId="1" applyFont="1" applyFill="1" applyBorder="1" applyAlignment="1">
      <alignment horizontal="center" vertical="center"/>
    </xf>
    <xf numFmtId="0" fontId="6" fillId="2" borderId="56" xfId="1" applyFont="1" applyFill="1" applyBorder="1" applyAlignment="1">
      <alignment horizontal="center" vertical="center"/>
    </xf>
    <xf numFmtId="167" fontId="6" fillId="0" borderId="58" xfId="1" applyNumberFormat="1" applyFont="1" applyBorder="1" applyAlignment="1" applyProtection="1">
      <alignment horizontal="center" vertical="center"/>
      <protection locked="0"/>
    </xf>
    <xf numFmtId="167" fontId="6" fillId="2" borderId="53" xfId="1" applyNumberFormat="1" applyFont="1" applyFill="1" applyBorder="1" applyAlignment="1">
      <alignment horizontal="center" vertical="center"/>
    </xf>
    <xf numFmtId="0" fontId="12" fillId="2" borderId="56" xfId="1" applyFont="1" applyFill="1" applyBorder="1" applyAlignment="1">
      <alignment horizontal="right" vertical="center" wrapText="1"/>
    </xf>
    <xf numFmtId="167" fontId="12" fillId="0" borderId="58" xfId="1" applyNumberFormat="1" applyFont="1" applyBorder="1" applyAlignment="1" applyProtection="1">
      <alignment horizontal="center" vertical="center"/>
      <protection locked="0"/>
    </xf>
    <xf numFmtId="0" fontId="10" fillId="2" borderId="17" xfId="1" applyFont="1" applyFill="1" applyBorder="1" applyAlignment="1">
      <alignment horizontal="center" vertical="center" wrapText="1"/>
    </xf>
    <xf numFmtId="0" fontId="6" fillId="4" borderId="29" xfId="1" applyFont="1" applyFill="1" applyBorder="1" applyAlignment="1">
      <alignment horizontal="center" vertical="center"/>
    </xf>
    <xf numFmtId="0" fontId="6" fillId="2" borderId="44" xfId="1" applyFont="1" applyFill="1" applyBorder="1" applyAlignment="1">
      <alignment horizontal="center" vertical="center" wrapText="1"/>
    </xf>
    <xf numFmtId="167" fontId="6" fillId="0" borderId="45" xfId="1" applyNumberFormat="1" applyFont="1" applyBorder="1" applyAlignment="1" applyProtection="1">
      <alignment horizontal="center" vertical="center"/>
      <protection locked="0"/>
    </xf>
    <xf numFmtId="0" fontId="6" fillId="4" borderId="139" xfId="1" applyFont="1" applyFill="1" applyBorder="1" applyAlignment="1">
      <alignment horizontal="center" vertical="center"/>
    </xf>
    <xf numFmtId="0" fontId="6" fillId="2" borderId="140" xfId="1" applyFont="1" applyFill="1" applyBorder="1" applyAlignment="1">
      <alignment horizontal="center" vertical="center" wrapText="1"/>
    </xf>
    <xf numFmtId="167" fontId="6" fillId="0" borderId="102" xfId="1" applyNumberFormat="1" applyFont="1" applyBorder="1" applyAlignment="1" applyProtection="1">
      <alignment horizontal="center" vertical="center"/>
      <protection locked="0"/>
    </xf>
    <xf numFmtId="0" fontId="10" fillId="4" borderId="62" xfId="1" applyFont="1" applyFill="1" applyBorder="1" applyAlignment="1">
      <alignment horizontal="center" vertical="center"/>
    </xf>
    <xf numFmtId="0" fontId="10" fillId="2" borderId="141" xfId="1" applyFont="1" applyFill="1" applyBorder="1" applyAlignment="1">
      <alignment horizontal="center" vertical="center"/>
    </xf>
    <xf numFmtId="170" fontId="10" fillId="2" borderId="63" xfId="1" applyNumberFormat="1" applyFont="1" applyFill="1" applyBorder="1" applyAlignment="1">
      <alignment horizontal="center" vertical="center"/>
    </xf>
    <xf numFmtId="1" fontId="10" fillId="2" borderId="64" xfId="1" applyNumberFormat="1" applyFont="1" applyFill="1" applyBorder="1" applyAlignment="1">
      <alignment horizontal="center" vertical="center"/>
    </xf>
    <xf numFmtId="0" fontId="12" fillId="4" borderId="142" xfId="1" applyFont="1" applyFill="1" applyBorder="1" applyAlignment="1">
      <alignment horizontal="center" vertical="center"/>
    </xf>
    <xf numFmtId="0" fontId="57" fillId="0" borderId="102" xfId="1" applyBorder="1"/>
    <xf numFmtId="0" fontId="14" fillId="2" borderId="54" xfId="1" applyFont="1" applyFill="1" applyBorder="1" applyAlignment="1">
      <alignment horizontal="center" vertical="center" wrapText="1"/>
    </xf>
    <xf numFmtId="0" fontId="10" fillId="2" borderId="6" xfId="1" applyFont="1" applyFill="1" applyBorder="1" applyAlignment="1">
      <alignment horizontal="center" vertical="center" wrapText="1"/>
    </xf>
    <xf numFmtId="2" fontId="10" fillId="2" borderId="7" xfId="1" applyNumberFormat="1" applyFont="1" applyFill="1" applyBorder="1" applyAlignment="1">
      <alignment horizontal="center" vertical="center" wrapText="1"/>
    </xf>
    <xf numFmtId="0" fontId="6" fillId="4" borderId="54" xfId="1" applyFont="1" applyFill="1" applyBorder="1" applyAlignment="1">
      <alignment horizontal="center" vertical="center" wrapText="1"/>
    </xf>
    <xf numFmtId="0" fontId="6" fillId="2" borderId="12" xfId="1" applyFont="1" applyFill="1" applyBorder="1" applyAlignment="1">
      <alignment horizontal="right" vertical="center" wrapText="1"/>
    </xf>
    <xf numFmtId="0" fontId="6" fillId="2" borderId="12" xfId="1" applyFont="1" applyFill="1" applyBorder="1" applyAlignment="1">
      <alignment horizontal="center" vertical="center" wrapText="1"/>
    </xf>
    <xf numFmtId="2" fontId="6" fillId="2" borderId="13" xfId="1" applyNumberFormat="1" applyFont="1" applyFill="1" applyBorder="1" applyAlignment="1">
      <alignment horizontal="center" vertical="center" wrapText="1"/>
    </xf>
    <xf numFmtId="0" fontId="23" fillId="2" borderId="54" xfId="1" applyFont="1" applyFill="1" applyBorder="1" applyAlignment="1">
      <alignment horizontal="center" vertical="center" wrapText="1"/>
    </xf>
    <xf numFmtId="0" fontId="23" fillId="2" borderId="12" xfId="1" applyFont="1" applyFill="1" applyBorder="1" applyAlignment="1">
      <alignment horizontal="right" vertical="center" wrapText="1"/>
    </xf>
    <xf numFmtId="0" fontId="23" fillId="2" borderId="11" xfId="1" applyFont="1" applyFill="1" applyBorder="1" applyAlignment="1">
      <alignment horizontal="center" vertical="center" wrapText="1"/>
    </xf>
    <xf numFmtId="0" fontId="23" fillId="2" borderId="15" xfId="1" applyFont="1" applyFill="1" applyBorder="1" applyAlignment="1">
      <alignment horizontal="right" vertical="center" wrapText="1"/>
    </xf>
    <xf numFmtId="2" fontId="6" fillId="2" borderId="12" xfId="1" applyNumberFormat="1" applyFont="1" applyFill="1" applyBorder="1" applyAlignment="1">
      <alignment horizontal="center" vertical="center" wrapText="1"/>
    </xf>
    <xf numFmtId="0" fontId="23" fillId="2" borderId="138" xfId="1" applyFont="1" applyFill="1" applyBorder="1" applyAlignment="1">
      <alignment horizontal="center" vertical="center" wrapText="1"/>
    </xf>
    <xf numFmtId="0" fontId="23" fillId="2" borderId="23" xfId="1" applyFont="1" applyFill="1" applyBorder="1" applyAlignment="1">
      <alignment horizontal="right" vertical="center" wrapText="1"/>
    </xf>
    <xf numFmtId="0" fontId="6" fillId="2" borderId="23" xfId="1" applyFont="1" applyFill="1" applyBorder="1" applyAlignment="1">
      <alignment horizontal="center" vertical="center" wrapText="1"/>
    </xf>
    <xf numFmtId="2" fontId="6" fillId="2" borderId="28" xfId="1" applyNumberFormat="1" applyFont="1" applyFill="1" applyBorder="1" applyAlignment="1">
      <alignment horizontal="center" vertical="center" wrapText="1"/>
    </xf>
    <xf numFmtId="0" fontId="10" fillId="4" borderId="143"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6" fillId="2" borderId="27" xfId="1" applyFont="1" applyFill="1" applyBorder="1" applyAlignment="1">
      <alignment horizontal="center" vertical="center" wrapText="1"/>
    </xf>
    <xf numFmtId="2" fontId="24" fillId="2" borderId="13" xfId="1" applyNumberFormat="1" applyFont="1" applyFill="1" applyBorder="1" applyAlignment="1">
      <alignment horizontal="center" vertical="center" wrapText="1"/>
    </xf>
    <xf numFmtId="0" fontId="23" fillId="2" borderId="82" xfId="1" applyFont="1" applyFill="1" applyBorder="1" applyAlignment="1">
      <alignment horizontal="center" vertical="center" wrapText="1"/>
    </xf>
    <xf numFmtId="2" fontId="24" fillId="2" borderId="24" xfId="1" applyNumberFormat="1" applyFont="1" applyFill="1" applyBorder="1" applyAlignment="1">
      <alignment horizontal="center" vertical="center" wrapText="1"/>
    </xf>
    <xf numFmtId="0" fontId="10" fillId="4" borderId="68" xfId="1" applyFont="1" applyFill="1" applyBorder="1" applyAlignment="1">
      <alignment horizontal="center" vertical="center" wrapText="1"/>
    </xf>
    <xf numFmtId="0" fontId="10" fillId="2" borderId="69" xfId="1" applyFont="1" applyFill="1" applyBorder="1" applyAlignment="1">
      <alignment horizontal="center" vertical="center" wrapText="1"/>
    </xf>
    <xf numFmtId="2" fontId="10" fillId="2" borderId="70" xfId="1" applyNumberFormat="1" applyFont="1" applyFill="1" applyBorder="1" applyAlignment="1">
      <alignment horizontal="center" vertical="center" wrapText="1"/>
    </xf>
    <xf numFmtId="3" fontId="6" fillId="0" borderId="16" xfId="1" applyNumberFormat="1" applyFont="1" applyBorder="1" applyAlignment="1" applyProtection="1">
      <alignment horizontal="center" vertical="center"/>
      <protection locked="0"/>
    </xf>
    <xf numFmtId="0" fontId="6" fillId="2" borderId="3" xfId="1" applyFont="1" applyFill="1" applyBorder="1" applyAlignment="1">
      <alignment horizontal="center" vertical="center"/>
    </xf>
    <xf numFmtId="3" fontId="6" fillId="0" borderId="4" xfId="1" applyNumberFormat="1" applyFont="1" applyBorder="1" applyAlignment="1" applyProtection="1">
      <alignment horizontal="center" vertical="center"/>
      <protection locked="0"/>
    </xf>
    <xf numFmtId="3" fontId="10" fillId="2" borderId="10" xfId="1" applyNumberFormat="1" applyFont="1" applyFill="1" applyBorder="1" applyAlignment="1">
      <alignment horizontal="center" vertical="center"/>
    </xf>
    <xf numFmtId="3" fontId="6" fillId="2" borderId="13" xfId="1" applyNumberFormat="1" applyFont="1" applyFill="1" applyBorder="1" applyAlignment="1">
      <alignment horizontal="center" vertical="center"/>
    </xf>
    <xf numFmtId="0" fontId="12" fillId="2" borderId="12" xfId="1" applyFont="1" applyFill="1" applyBorder="1" applyAlignment="1">
      <alignment horizontal="right" vertical="center"/>
    </xf>
    <xf numFmtId="3" fontId="12" fillId="0" borderId="13" xfId="1" applyNumberFormat="1" applyFont="1" applyBorder="1" applyAlignment="1" applyProtection="1">
      <alignment horizontal="center" vertical="center"/>
      <protection locked="0"/>
    </xf>
    <xf numFmtId="3" fontId="6" fillId="0" borderId="13" xfId="1" applyNumberFormat="1" applyFont="1" applyBorder="1" applyAlignment="1" applyProtection="1">
      <alignment horizontal="center" vertical="center"/>
      <protection locked="0"/>
    </xf>
    <xf numFmtId="0" fontId="25" fillId="0" borderId="0" xfId="1" applyFont="1"/>
    <xf numFmtId="0" fontId="6" fillId="2" borderId="27" xfId="1" applyFont="1" applyFill="1" applyBorder="1" applyAlignment="1">
      <alignment horizontal="center" vertical="center"/>
    </xf>
    <xf numFmtId="3" fontId="6" fillId="0" borderId="101" xfId="1" applyNumberFormat="1" applyFont="1" applyBorder="1" applyAlignment="1" applyProtection="1">
      <alignment horizontal="center" vertical="center"/>
      <protection locked="0"/>
    </xf>
    <xf numFmtId="0" fontId="6" fillId="4" borderId="31" xfId="1" applyFont="1" applyFill="1" applyBorder="1" applyAlignment="1">
      <alignment horizontal="center" vertical="center"/>
    </xf>
    <xf numFmtId="0" fontId="6" fillId="2" borderId="23" xfId="1" applyFont="1" applyFill="1" applyBorder="1" applyAlignment="1">
      <alignment horizontal="center" vertical="center"/>
    </xf>
    <xf numFmtId="3" fontId="6" fillId="0" borderId="24" xfId="1" applyNumberFormat="1" applyFont="1" applyBorder="1" applyAlignment="1" applyProtection="1">
      <alignment horizontal="center" vertical="center"/>
      <protection locked="0"/>
    </xf>
    <xf numFmtId="3" fontId="26" fillId="2" borderId="10" xfId="1" applyNumberFormat="1" applyFont="1" applyFill="1" applyBorder="1" applyAlignment="1">
      <alignment horizontal="center" vertical="center"/>
    </xf>
    <xf numFmtId="0" fontId="10" fillId="2" borderId="9" xfId="1" applyFont="1" applyFill="1" applyBorder="1" applyAlignment="1">
      <alignment horizontal="center" vertical="center" wrapText="1"/>
    </xf>
    <xf numFmtId="3" fontId="6" fillId="2" borderId="10" xfId="1" applyNumberFormat="1" applyFont="1" applyFill="1" applyBorder="1" applyAlignment="1">
      <alignment horizontal="center" vertical="center"/>
    </xf>
    <xf numFmtId="0" fontId="6" fillId="2" borderId="30" xfId="1" applyFont="1" applyFill="1" applyBorder="1" applyAlignment="1">
      <alignment horizontal="center" vertical="center"/>
    </xf>
    <xf numFmtId="3" fontId="6" fillId="0" borderId="20" xfId="1" applyNumberFormat="1" applyFont="1" applyBorder="1" applyAlignment="1" applyProtection="1">
      <alignment horizontal="center" vertical="center"/>
      <protection locked="0"/>
    </xf>
    <xf numFmtId="0" fontId="27" fillId="0" borderId="0" xfId="1" applyFont="1"/>
    <xf numFmtId="0" fontId="10" fillId="2" borderId="2" xfId="1" applyFont="1" applyFill="1" applyBorder="1" applyAlignment="1">
      <alignment horizontal="center" vertical="center"/>
    </xf>
    <xf numFmtId="0" fontId="14" fillId="2" borderId="3" xfId="1" applyFont="1" applyFill="1" applyBorder="1" applyAlignment="1">
      <alignment horizontal="center" vertical="center" wrapText="1"/>
    </xf>
    <xf numFmtId="3" fontId="14" fillId="2" borderId="4" xfId="1" applyNumberFormat="1" applyFont="1" applyFill="1" applyBorder="1" applyAlignment="1">
      <alignment horizontal="center" vertical="center"/>
    </xf>
    <xf numFmtId="0" fontId="6" fillId="2" borderId="29" xfId="1" applyFont="1" applyFill="1" applyBorder="1" applyAlignment="1">
      <alignment horizontal="center" vertical="center"/>
    </xf>
    <xf numFmtId="167" fontId="6" fillId="0" borderId="30" xfId="1" applyNumberFormat="1" applyFont="1" applyBorder="1" applyAlignment="1" applyProtection="1">
      <alignment horizontal="center" vertical="center"/>
      <protection locked="0"/>
    </xf>
    <xf numFmtId="167" fontId="24" fillId="2" borderId="20" xfId="1" applyNumberFormat="1" applyFont="1" applyFill="1" applyBorder="1" applyAlignment="1">
      <alignment horizontal="center"/>
    </xf>
    <xf numFmtId="167" fontId="6" fillId="0" borderId="12" xfId="1" applyNumberFormat="1" applyFont="1" applyBorder="1" applyAlignment="1" applyProtection="1">
      <alignment horizontal="center" vertical="center"/>
      <protection locked="0"/>
    </xf>
    <xf numFmtId="167" fontId="6" fillId="0" borderId="13" xfId="1" applyNumberFormat="1" applyFont="1" applyBorder="1" applyAlignment="1" applyProtection="1">
      <alignment horizontal="center" vertical="center"/>
      <protection locked="0"/>
    </xf>
    <xf numFmtId="0" fontId="6" fillId="2" borderId="31" xfId="1" applyFont="1" applyFill="1" applyBorder="1" applyAlignment="1">
      <alignment horizontal="center" vertical="center"/>
    </xf>
    <xf numFmtId="10" fontId="6" fillId="2" borderId="23" xfId="1" applyNumberFormat="1" applyFont="1" applyFill="1" applyBorder="1" applyAlignment="1">
      <alignment horizontal="center" vertical="center"/>
    </xf>
    <xf numFmtId="10" fontId="6" fillId="2" borderId="24" xfId="1" applyNumberFormat="1" applyFont="1" applyFill="1" applyBorder="1" applyAlignment="1">
      <alignment horizontal="center" vertical="center"/>
    </xf>
    <xf numFmtId="0" fontId="26" fillId="0" borderId="0" xfId="1" applyFont="1"/>
    <xf numFmtId="0" fontId="26" fillId="0" borderId="1" xfId="1" applyFont="1" applyBorder="1"/>
    <xf numFmtId="0" fontId="9" fillId="2" borderId="32" xfId="1" applyFont="1" applyFill="1" applyBorder="1" applyAlignment="1">
      <alignment horizontal="center" vertical="center"/>
    </xf>
    <xf numFmtId="167" fontId="10" fillId="2" borderId="84" xfId="1" applyNumberFormat="1" applyFont="1" applyFill="1" applyBorder="1" applyAlignment="1">
      <alignment horizontal="center" vertical="center" wrapText="1"/>
    </xf>
    <xf numFmtId="3" fontId="10" fillId="2" borderId="4" xfId="1" applyNumberFormat="1" applyFont="1" applyFill="1" applyBorder="1" applyAlignment="1">
      <alignment horizontal="center" vertical="center" wrapText="1"/>
    </xf>
    <xf numFmtId="0" fontId="26" fillId="0" borderId="0" xfId="1" applyFont="1" applyAlignment="1">
      <alignment wrapText="1"/>
    </xf>
    <xf numFmtId="0" fontId="10" fillId="2" borderId="34" xfId="1" applyFont="1" applyFill="1" applyBorder="1" applyAlignment="1">
      <alignment horizontal="center" vertical="center"/>
    </xf>
    <xf numFmtId="0" fontId="28" fillId="0" borderId="0" xfId="1" applyFont="1" applyAlignment="1">
      <alignment horizontal="center" vertical="center"/>
    </xf>
    <xf numFmtId="167" fontId="10" fillId="0" borderId="10" xfId="1" applyNumberFormat="1" applyFont="1" applyBorder="1" applyAlignment="1" applyProtection="1">
      <alignment horizontal="center" vertical="center"/>
      <protection locked="0"/>
    </xf>
    <xf numFmtId="0" fontId="29" fillId="0" borderId="0" xfId="1" applyFont="1" applyAlignment="1">
      <alignment horizontal="center" vertical="center"/>
    </xf>
    <xf numFmtId="0" fontId="10" fillId="2" borderId="11" xfId="1" applyFont="1" applyFill="1" applyBorder="1" applyAlignment="1">
      <alignment horizontal="center" vertical="center"/>
    </xf>
    <xf numFmtId="167" fontId="10" fillId="0" borderId="13" xfId="1" applyNumberFormat="1" applyFont="1" applyBorder="1" applyAlignment="1" applyProtection="1">
      <alignment horizontal="center" vertical="center"/>
      <protection locked="0"/>
    </xf>
    <xf numFmtId="0" fontId="30" fillId="0" borderId="0" xfId="1" applyFont="1" applyAlignment="1">
      <alignment horizontal="center" vertical="center"/>
    </xf>
    <xf numFmtId="167" fontId="6" fillId="0" borderId="24" xfId="1" applyNumberFormat="1" applyFont="1" applyBorder="1" applyAlignment="1" applyProtection="1">
      <alignment horizontal="center" vertical="center"/>
      <protection locked="0"/>
    </xf>
    <xf numFmtId="0" fontId="22" fillId="0" borderId="0" xfId="1" applyFont="1" applyAlignment="1">
      <alignment horizontal="center" vertical="center"/>
    </xf>
    <xf numFmtId="1" fontId="6" fillId="2" borderId="11" xfId="1" applyNumberFormat="1" applyFont="1" applyFill="1" applyBorder="1" applyAlignment="1">
      <alignment horizontal="center" vertical="center"/>
    </xf>
    <xf numFmtId="1" fontId="6" fillId="2" borderId="12" xfId="1" applyNumberFormat="1" applyFont="1" applyFill="1" applyBorder="1" applyAlignment="1">
      <alignment horizontal="right" vertical="center"/>
    </xf>
    <xf numFmtId="1" fontId="6" fillId="2" borderId="12" xfId="1" applyNumberFormat="1" applyFont="1" applyFill="1" applyBorder="1" applyAlignment="1">
      <alignment horizontal="center" vertical="center"/>
    </xf>
    <xf numFmtId="1" fontId="29" fillId="0" borderId="0" xfId="1" applyNumberFormat="1" applyFont="1" applyAlignment="1">
      <alignment horizontal="center" vertical="center"/>
    </xf>
    <xf numFmtId="1" fontId="22" fillId="0" borderId="0" xfId="1" applyNumberFormat="1" applyFont="1" applyAlignment="1">
      <alignment horizontal="center" vertical="center"/>
    </xf>
    <xf numFmtId="0" fontId="6" fillId="2" borderId="12" xfId="1" applyFont="1" applyFill="1" applyBorder="1" applyAlignment="1">
      <alignment horizontal="right" vertical="center"/>
    </xf>
    <xf numFmtId="0" fontId="29" fillId="0" borderId="0" xfId="1" applyFont="1" applyAlignment="1">
      <alignment horizontal="right" vertical="center"/>
    </xf>
    <xf numFmtId="0" fontId="22" fillId="0" borderId="0" xfId="1" applyFont="1" applyAlignment="1">
      <alignment horizontal="right" vertical="center"/>
    </xf>
    <xf numFmtId="0" fontId="10" fillId="2" borderId="31" xfId="1" applyFont="1" applyFill="1" applyBorder="1" applyAlignment="1">
      <alignment horizontal="center" vertical="center"/>
    </xf>
    <xf numFmtId="0" fontId="10" fillId="2" borderId="23" xfId="1" applyFont="1" applyFill="1" applyBorder="1" applyAlignment="1">
      <alignment horizontal="right" vertical="center"/>
    </xf>
    <xf numFmtId="1" fontId="10" fillId="2" borderId="23" xfId="1" applyNumberFormat="1" applyFont="1" applyFill="1" applyBorder="1" applyAlignment="1">
      <alignment horizontal="center" vertical="center"/>
    </xf>
    <xf numFmtId="167" fontId="10" fillId="0" borderId="24" xfId="1" applyNumberFormat="1" applyFont="1" applyBorder="1" applyAlignment="1" applyProtection="1">
      <alignment horizontal="center" vertical="center"/>
      <protection locked="0"/>
    </xf>
    <xf numFmtId="0" fontId="10" fillId="2" borderId="12" xfId="1" applyFont="1" applyFill="1" applyBorder="1" applyAlignment="1">
      <alignment horizontal="right" vertical="center"/>
    </xf>
    <xf numFmtId="3" fontId="10" fillId="0" borderId="13" xfId="1" applyNumberFormat="1" applyFont="1" applyBorder="1" applyAlignment="1" applyProtection="1">
      <alignment horizontal="center" vertical="center"/>
      <protection locked="0"/>
    </xf>
    <xf numFmtId="167" fontId="31" fillId="0" borderId="0" xfId="1" applyNumberFormat="1" applyFont="1" applyAlignment="1">
      <alignment vertical="center"/>
    </xf>
    <xf numFmtId="167" fontId="22" fillId="0" borderId="0" xfId="1" applyNumberFormat="1" applyFont="1" applyAlignment="1">
      <alignment horizontal="center" vertical="center"/>
    </xf>
    <xf numFmtId="0" fontId="10" fillId="2" borderId="11" xfId="1" applyFont="1" applyFill="1" applyBorder="1" applyAlignment="1">
      <alignment horizontal="center" vertical="center" wrapText="1"/>
    </xf>
    <xf numFmtId="0" fontId="32" fillId="0" borderId="0" xfId="1" applyFont="1" applyAlignment="1">
      <alignment horizontal="left" vertical="center"/>
    </xf>
    <xf numFmtId="0" fontId="6" fillId="2" borderId="11" xfId="1" applyFont="1" applyFill="1" applyBorder="1" applyAlignment="1">
      <alignment horizontal="center" vertical="center" wrapText="1"/>
    </xf>
    <xf numFmtId="0" fontId="33" fillId="0" borderId="0" xfId="1" applyFont="1" applyAlignment="1">
      <alignment horizontal="left" vertical="center"/>
    </xf>
    <xf numFmtId="0" fontId="10" fillId="2" borderId="44" xfId="1" applyFont="1" applyFill="1" applyBorder="1" applyAlignment="1">
      <alignment horizontal="right" vertical="center"/>
    </xf>
    <xf numFmtId="167" fontId="12" fillId="0" borderId="13" xfId="1" applyNumberFormat="1" applyFont="1" applyBorder="1" applyAlignment="1" applyProtection="1">
      <alignment horizontal="center" vertical="center"/>
      <protection locked="0"/>
    </xf>
    <xf numFmtId="0" fontId="34" fillId="0" borderId="0" xfId="1" applyFont="1" applyAlignment="1">
      <alignment horizontal="right" vertical="center"/>
    </xf>
    <xf numFmtId="1" fontId="10" fillId="2" borderId="12" xfId="1" applyNumberFormat="1" applyFont="1" applyFill="1" applyBorder="1" applyAlignment="1">
      <alignment horizontal="center" vertical="center"/>
    </xf>
    <xf numFmtId="0" fontId="35" fillId="0" borderId="0" xfId="0" applyFont="1"/>
    <xf numFmtId="167" fontId="6" fillId="2" borderId="13" xfId="1" applyNumberFormat="1" applyFont="1" applyFill="1" applyBorder="1" applyAlignment="1">
      <alignment horizontal="center" vertical="center"/>
    </xf>
    <xf numFmtId="0" fontId="36" fillId="0" borderId="0" xfId="1" applyFont="1" applyAlignment="1">
      <alignment horizontal="center" vertical="center"/>
    </xf>
    <xf numFmtId="0" fontId="37" fillId="0" borderId="0" xfId="1" applyFont="1" applyAlignment="1">
      <alignment horizontal="right" vertical="center"/>
    </xf>
    <xf numFmtId="0" fontId="30" fillId="0" borderId="0" xfId="1" applyFont="1" applyAlignment="1">
      <alignment horizontal="right" vertical="center"/>
    </xf>
    <xf numFmtId="0" fontId="6" fillId="2" borderId="50" xfId="1" applyFont="1" applyFill="1" applyBorder="1" applyAlignment="1">
      <alignment horizontal="right" vertical="center"/>
    </xf>
    <xf numFmtId="0" fontId="6" fillId="2" borderId="54" xfId="1" applyFont="1" applyFill="1" applyBorder="1" applyAlignment="1">
      <alignment horizontal="right" vertical="center"/>
    </xf>
    <xf numFmtId="0" fontId="6" fillId="2" borderId="54" xfId="1" applyFont="1" applyFill="1" applyBorder="1" applyAlignment="1">
      <alignment horizontal="center" vertical="center"/>
    </xf>
    <xf numFmtId="0" fontId="38" fillId="0" borderId="0" xfId="1" applyFont="1" applyAlignment="1">
      <alignment vertical="center"/>
    </xf>
    <xf numFmtId="0" fontId="6" fillId="2" borderId="14" xfId="1" applyFont="1" applyFill="1" applyBorder="1" applyAlignment="1">
      <alignment horizontal="center" vertical="center"/>
    </xf>
    <xf numFmtId="0" fontId="6" fillId="2" borderId="59"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10" xfId="1" applyFont="1" applyFill="1" applyBorder="1" applyAlignment="1">
      <alignment vertical="center"/>
    </xf>
    <xf numFmtId="3" fontId="6" fillId="2" borderId="53" xfId="1" applyNumberFormat="1" applyFont="1" applyFill="1" applyBorder="1" applyAlignment="1">
      <alignment horizontal="center" vertical="center"/>
    </xf>
    <xf numFmtId="167" fontId="6" fillId="0" borderId="20" xfId="1" applyNumberFormat="1" applyFont="1" applyBorder="1" applyAlignment="1" applyProtection="1">
      <alignment horizontal="center" vertical="center"/>
      <protection locked="0"/>
    </xf>
    <xf numFmtId="0" fontId="6" fillId="2" borderId="59" xfId="1" applyFont="1" applyFill="1" applyBorder="1" applyAlignment="1">
      <alignment horizontal="right" vertical="center"/>
    </xf>
    <xf numFmtId="167" fontId="6" fillId="0" borderId="16" xfId="1" applyNumberFormat="1" applyFont="1" applyBorder="1" applyAlignment="1" applyProtection="1">
      <alignment horizontal="center" vertical="center"/>
      <protection locked="0"/>
    </xf>
    <xf numFmtId="0" fontId="15" fillId="2" borderId="139" xfId="1" applyFont="1" applyFill="1" applyBorder="1" applyAlignment="1">
      <alignment horizontal="center" vertical="center"/>
    </xf>
    <xf numFmtId="3" fontId="6" fillId="2" borderId="102" xfId="1" applyNumberFormat="1" applyFont="1" applyFill="1" applyBorder="1" applyAlignment="1">
      <alignment horizontal="center" vertical="center"/>
    </xf>
    <xf numFmtId="167" fontId="6" fillId="2" borderId="16" xfId="1" applyNumberFormat="1" applyFont="1" applyFill="1" applyBorder="1" applyAlignment="1">
      <alignment horizontal="center" vertical="center"/>
    </xf>
    <xf numFmtId="0" fontId="6" fillId="2" borderId="22" xfId="1" applyFont="1" applyFill="1" applyBorder="1" applyAlignment="1">
      <alignment horizontal="center" vertical="center"/>
    </xf>
    <xf numFmtId="0" fontId="6" fillId="2" borderId="127" xfId="1" applyFont="1" applyFill="1" applyBorder="1" applyAlignment="1">
      <alignment horizontal="center" vertical="center"/>
    </xf>
    <xf numFmtId="167" fontId="6" fillId="2" borderId="24" xfId="1" applyNumberFormat="1" applyFont="1" applyFill="1" applyBorder="1" applyAlignment="1">
      <alignment horizontal="center" vertical="center"/>
    </xf>
    <xf numFmtId="0" fontId="6" fillId="2" borderId="8" xfId="1" applyFont="1" applyFill="1" applyBorder="1" applyAlignment="1">
      <alignment horizontal="center" vertical="center"/>
    </xf>
    <xf numFmtId="0" fontId="6" fillId="2" borderId="133" xfId="1" applyFont="1" applyFill="1" applyBorder="1" applyAlignment="1">
      <alignment horizontal="center" vertical="center"/>
    </xf>
    <xf numFmtId="167" fontId="6" fillId="0" borderId="10" xfId="1" applyNumberFormat="1" applyFont="1" applyBorder="1" applyAlignment="1" applyProtection="1">
      <alignment horizontal="center" vertical="center"/>
      <protection locked="0"/>
    </xf>
    <xf numFmtId="0" fontId="12" fillId="2" borderId="14" xfId="1" applyFont="1" applyFill="1" applyBorder="1" applyAlignment="1">
      <alignment horizontal="center" vertical="center"/>
    </xf>
    <xf numFmtId="0" fontId="12" fillId="2" borderId="59" xfId="1" applyFont="1" applyFill="1" applyBorder="1" applyAlignment="1">
      <alignment horizontal="center" vertical="center"/>
    </xf>
    <xf numFmtId="0" fontId="6" fillId="2" borderId="133" xfId="1" applyFont="1" applyFill="1" applyBorder="1" applyAlignment="1">
      <alignment vertical="center"/>
    </xf>
    <xf numFmtId="0" fontId="6" fillId="2" borderId="110" xfId="1" applyFont="1" applyFill="1" applyBorder="1" applyAlignment="1">
      <alignment vertical="center"/>
    </xf>
    <xf numFmtId="167" fontId="12" fillId="2" borderId="12" xfId="1" applyNumberFormat="1" applyFont="1" applyFill="1" applyBorder="1" applyAlignment="1">
      <alignment horizontal="center" vertical="center"/>
    </xf>
    <xf numFmtId="171" fontId="6" fillId="0" borderId="13" xfId="1" applyNumberFormat="1" applyFont="1" applyBorder="1" applyAlignment="1" applyProtection="1">
      <alignment horizontal="center" vertical="center"/>
      <protection locked="0"/>
    </xf>
    <xf numFmtId="0" fontId="6" fillId="2" borderId="139" xfId="1" applyFont="1" applyFill="1" applyBorder="1" applyAlignment="1">
      <alignment horizontal="center" vertical="center"/>
    </xf>
    <xf numFmtId="0" fontId="6" fillId="2" borderId="143" xfId="1" applyFont="1" applyFill="1" applyBorder="1" applyAlignment="1">
      <alignment horizontal="left" vertical="center"/>
    </xf>
    <xf numFmtId="0" fontId="15" fillId="2" borderId="8" xfId="1" applyFont="1" applyFill="1" applyBorder="1" applyAlignment="1">
      <alignment horizontal="center" vertical="center"/>
    </xf>
    <xf numFmtId="0" fontId="15" fillId="2" borderId="133" xfId="1" applyFont="1" applyFill="1" applyBorder="1" applyAlignment="1">
      <alignment horizontal="right" vertical="center"/>
    </xf>
    <xf numFmtId="0" fontId="6" fillId="2" borderId="134" xfId="1" applyFont="1" applyFill="1" applyBorder="1" applyAlignment="1">
      <alignment vertical="center"/>
    </xf>
    <xf numFmtId="0" fontId="6" fillId="2" borderId="0" xfId="1" applyFont="1" applyFill="1" applyAlignment="1">
      <alignment vertical="center"/>
    </xf>
    <xf numFmtId="0" fontId="6" fillId="2" borderId="59" xfId="1" applyFont="1" applyFill="1" applyBorder="1" applyAlignment="1">
      <alignment horizontal="left" vertical="center"/>
    </xf>
    <xf numFmtId="167" fontId="6" fillId="2" borderId="48" xfId="1" applyNumberFormat="1" applyFont="1" applyFill="1" applyBorder="1" applyAlignment="1">
      <alignment horizontal="center" vertical="center"/>
    </xf>
    <xf numFmtId="3" fontId="12" fillId="2" borderId="48" xfId="1" applyNumberFormat="1" applyFont="1" applyFill="1" applyBorder="1" applyAlignment="1">
      <alignment horizontal="center" vertical="center"/>
    </xf>
    <xf numFmtId="0" fontId="6" fillId="2" borderId="54" xfId="1" applyFont="1" applyFill="1" applyBorder="1" applyAlignment="1">
      <alignment horizontal="left" vertical="center"/>
    </xf>
    <xf numFmtId="0" fontId="15" fillId="2" borderId="49" xfId="1" applyFont="1" applyFill="1" applyBorder="1" applyAlignment="1">
      <alignment horizontal="right" vertical="center"/>
    </xf>
    <xf numFmtId="0" fontId="15" fillId="2" borderId="9" xfId="1" applyFont="1" applyFill="1" applyBorder="1" applyAlignment="1">
      <alignment horizontal="right" vertical="center"/>
    </xf>
    <xf numFmtId="167" fontId="6" fillId="2" borderId="10" xfId="1" applyNumberFormat="1" applyFont="1" applyFill="1" applyBorder="1" applyAlignment="1">
      <alignment horizontal="center" vertical="center"/>
    </xf>
    <xf numFmtId="0" fontId="6" fillId="2" borderId="134" xfId="1" applyFont="1" applyFill="1" applyBorder="1" applyAlignment="1">
      <alignment horizontal="left" vertical="center"/>
    </xf>
    <xf numFmtId="0" fontId="6" fillId="2" borderId="110" xfId="1" applyFont="1" applyFill="1" applyBorder="1" applyAlignment="1">
      <alignment horizontal="left" vertical="center"/>
    </xf>
    <xf numFmtId="0" fontId="6" fillId="2" borderId="80" xfId="1" applyFont="1" applyFill="1" applyBorder="1" applyAlignment="1">
      <alignment horizontal="left" vertical="center"/>
    </xf>
    <xf numFmtId="16" fontId="6" fillId="2" borderId="11" xfId="1" applyNumberFormat="1" applyFont="1" applyFill="1" applyBorder="1" applyAlignment="1">
      <alignment horizontal="center" vertical="center"/>
    </xf>
    <xf numFmtId="0" fontId="6" fillId="2" borderId="82" xfId="1" applyFont="1" applyFill="1" applyBorder="1" applyAlignment="1">
      <alignment horizontal="left" vertical="center"/>
    </xf>
    <xf numFmtId="0" fontId="39" fillId="0" borderId="0" xfId="1" applyFont="1" applyAlignment="1">
      <alignment wrapText="1"/>
    </xf>
    <xf numFmtId="0" fontId="6" fillId="2" borderId="17" xfId="1" applyFont="1" applyFill="1" applyBorder="1" applyAlignment="1">
      <alignment horizontal="left" vertical="center"/>
    </xf>
    <xf numFmtId="167" fontId="6" fillId="2" borderId="9" xfId="1" applyNumberFormat="1" applyFont="1" applyFill="1" applyBorder="1" applyAlignment="1">
      <alignment horizontal="center" vertical="center"/>
    </xf>
    <xf numFmtId="167" fontId="6" fillId="2" borderId="12" xfId="1" applyNumberFormat="1" applyFont="1" applyFill="1" applyBorder="1" applyAlignment="1">
      <alignment horizontal="center" vertical="center"/>
    </xf>
    <xf numFmtId="0" fontId="12" fillId="2" borderId="31" xfId="1" applyFont="1" applyFill="1" applyBorder="1" applyAlignment="1">
      <alignment horizontal="center" vertical="center"/>
    </xf>
    <xf numFmtId="0" fontId="12" fillId="2" borderId="23" xfId="1" applyFont="1" applyFill="1" applyBorder="1" applyAlignment="1">
      <alignment horizontal="right" vertical="center"/>
    </xf>
    <xf numFmtId="167" fontId="12" fillId="2" borderId="23" xfId="1" applyNumberFormat="1" applyFont="1" applyFill="1" applyBorder="1" applyAlignment="1">
      <alignment horizontal="center" vertical="center"/>
    </xf>
    <xf numFmtId="3" fontId="12" fillId="0" borderId="24" xfId="1" applyNumberFormat="1" applyFont="1" applyBorder="1" applyAlignment="1" applyProtection="1">
      <alignment horizontal="center" vertical="center"/>
      <protection locked="0"/>
    </xf>
    <xf numFmtId="0" fontId="40" fillId="0" borderId="0" xfId="1" applyFont="1" applyAlignment="1">
      <alignment horizontal="center" vertical="center"/>
    </xf>
    <xf numFmtId="0" fontId="6" fillId="0" borderId="0" xfId="1" applyFont="1" applyAlignment="1">
      <alignment horizontal="center" vertical="center"/>
    </xf>
    <xf numFmtId="3" fontId="6" fillId="0" borderId="0" xfId="1" applyNumberFormat="1" applyFont="1" applyAlignment="1">
      <alignment horizontal="center" vertical="center"/>
    </xf>
    <xf numFmtId="1" fontId="10" fillId="0" borderId="0" xfId="1" applyNumberFormat="1" applyFont="1" applyAlignment="1">
      <alignment horizontal="center" vertical="center"/>
    </xf>
    <xf numFmtId="0" fontId="5" fillId="0" borderId="0" xfId="1" applyFont="1" applyAlignment="1">
      <alignment horizontal="right"/>
    </xf>
    <xf numFmtId="0" fontId="41" fillId="0" borderId="0" xfId="1" applyFont="1"/>
    <xf numFmtId="0" fontId="57" fillId="0" borderId="0" xfId="1" applyAlignment="1">
      <alignment horizontal="center"/>
    </xf>
    <xf numFmtId="0" fontId="22" fillId="0" borderId="0" xfId="1" applyFont="1"/>
    <xf numFmtId="4" fontId="57" fillId="0" borderId="1" xfId="1" applyNumberFormat="1" applyBorder="1"/>
    <xf numFmtId="0" fontId="9" fillId="4" borderId="139" xfId="1" applyFont="1" applyFill="1" applyBorder="1" applyAlignment="1">
      <alignment horizontal="center" vertical="center"/>
    </xf>
    <xf numFmtId="0" fontId="9" fillId="4" borderId="27" xfId="1" applyFont="1" applyFill="1" applyBorder="1" applyAlignment="1">
      <alignment horizontal="center" vertical="center"/>
    </xf>
    <xf numFmtId="4" fontId="10" fillId="4" borderId="27" xfId="1" applyNumberFormat="1" applyFont="1" applyFill="1" applyBorder="1" applyAlignment="1">
      <alignment horizontal="center" vertical="center"/>
    </xf>
    <xf numFmtId="0" fontId="10" fillId="4" borderId="101" xfId="1" applyFont="1" applyFill="1" applyBorder="1" applyAlignment="1">
      <alignment horizontal="center" vertical="center"/>
    </xf>
    <xf numFmtId="0" fontId="9" fillId="4" borderId="38" xfId="1" applyFont="1" applyFill="1" applyBorder="1" applyAlignment="1">
      <alignment horizontal="center" vertical="center" wrapText="1"/>
    </xf>
    <xf numFmtId="0" fontId="9" fillId="4" borderId="39" xfId="1" applyFont="1" applyFill="1" applyBorder="1" applyAlignment="1">
      <alignment horizontal="center" vertical="center" wrapText="1"/>
    </xf>
    <xf numFmtId="4" fontId="9" fillId="0" borderId="39" xfId="1" applyNumberFormat="1" applyFont="1" applyBorder="1" applyAlignment="1" applyProtection="1">
      <alignment horizontal="center" vertical="center"/>
      <protection locked="0"/>
    </xf>
    <xf numFmtId="0" fontId="8" fillId="4" borderId="40" xfId="1" applyFont="1" applyFill="1" applyBorder="1" applyAlignment="1">
      <alignment horizontal="center" vertical="center"/>
    </xf>
    <xf numFmtId="0" fontId="8" fillId="4" borderId="11" xfId="1" applyFont="1" applyFill="1" applyBorder="1" applyAlignment="1">
      <alignment horizontal="center" vertical="center" wrapText="1"/>
    </xf>
    <xf numFmtId="0" fontId="8" fillId="4" borderId="12" xfId="1" applyFont="1" applyFill="1" applyBorder="1" applyAlignment="1">
      <alignment horizontal="left" vertical="center" wrapText="1"/>
    </xf>
    <xf numFmtId="4" fontId="8" fillId="0" borderId="12" xfId="1" applyNumberFormat="1" applyFont="1" applyBorder="1" applyAlignment="1" applyProtection="1">
      <alignment horizontal="center" vertical="center"/>
      <protection locked="0"/>
    </xf>
    <xf numFmtId="0" fontId="8" fillId="4" borderId="13" xfId="1" applyFont="1" applyFill="1" applyBorder="1" applyAlignment="1">
      <alignment horizontal="center" vertical="center"/>
    </xf>
    <xf numFmtId="0" fontId="8" fillId="0" borderId="0" xfId="0" applyFont="1" applyAlignment="1">
      <alignment horizontal="right" vertical="center" wrapText="1"/>
    </xf>
    <xf numFmtId="4" fontId="6" fillId="2" borderId="85" xfId="1" applyNumberFormat="1" applyFont="1" applyFill="1" applyBorder="1" applyAlignment="1">
      <alignment horizontal="center" vertical="center" wrapText="1"/>
    </xf>
    <xf numFmtId="4" fontId="6" fillId="2" borderId="55" xfId="1" applyNumberFormat="1" applyFont="1" applyFill="1" applyBorder="1" applyAlignment="1">
      <alignment horizontal="center" vertical="center" wrapText="1"/>
    </xf>
    <xf numFmtId="4" fontId="6" fillId="2" borderId="126" xfId="1" applyNumberFormat="1" applyFont="1" applyFill="1" applyBorder="1" applyAlignment="1">
      <alignment horizontal="center" vertical="center" wrapText="1"/>
    </xf>
    <xf numFmtId="2" fontId="15" fillId="2" borderId="22" xfId="1" applyNumberFormat="1" applyFont="1" applyFill="1" applyBorder="1" applyAlignment="1">
      <alignment horizontal="center" vertical="center"/>
    </xf>
    <xf numFmtId="2" fontId="15" fillId="2" borderId="128" xfId="1" applyNumberFormat="1" applyFont="1" applyFill="1" applyBorder="1" applyAlignment="1">
      <alignment horizontal="center" vertical="center"/>
    </xf>
    <xf numFmtId="2" fontId="15" fillId="2" borderId="33" xfId="1" applyNumberFormat="1" applyFont="1" applyFill="1" applyBorder="1" applyAlignment="1">
      <alignment horizontal="center" vertical="center"/>
    </xf>
    <xf numFmtId="2" fontId="15" fillId="2" borderId="34" xfId="1" applyNumberFormat="1" applyFont="1" applyFill="1" applyBorder="1" applyAlignment="1">
      <alignment horizontal="center" vertical="center"/>
    </xf>
    <xf numFmtId="167" fontId="10" fillId="2" borderId="33" xfId="1" applyNumberFormat="1" applyFont="1" applyFill="1" applyBorder="1" applyAlignment="1">
      <alignment horizontal="center" vertical="center"/>
    </xf>
    <xf numFmtId="167" fontId="10" fillId="2" borderId="34" xfId="1" applyNumberFormat="1" applyFont="1" applyFill="1" applyBorder="1" applyAlignment="1">
      <alignment horizontal="center" vertical="center"/>
    </xf>
    <xf numFmtId="1" fontId="19" fillId="0" borderId="0" xfId="2" applyNumberFormat="1" applyFont="1" applyAlignment="1">
      <alignment horizontal="left" vertical="center"/>
    </xf>
    <xf numFmtId="49" fontId="5" fillId="0" borderId="0" xfId="1" applyNumberFormat="1" applyFont="1" applyAlignment="1">
      <alignment horizontal="left" vertical="top" wrapText="1"/>
    </xf>
    <xf numFmtId="3" fontId="10" fillId="2" borderId="33" xfId="1" applyNumberFormat="1" applyFont="1" applyFill="1" applyBorder="1" applyAlignment="1">
      <alignment horizontal="center" vertical="center"/>
    </xf>
    <xf numFmtId="0" fontId="13" fillId="2" borderId="34" xfId="0" applyFont="1" applyFill="1" applyBorder="1" applyAlignment="1">
      <alignment horizontal="center" vertical="center"/>
    </xf>
    <xf numFmtId="2" fontId="10" fillId="2" borderId="47" xfId="1" applyNumberFormat="1" applyFont="1" applyFill="1" applyBorder="1" applyAlignment="1">
      <alignment horizontal="center" vertical="center"/>
    </xf>
    <xf numFmtId="2" fontId="10" fillId="2" borderId="48" xfId="1" applyNumberFormat="1" applyFont="1" applyFill="1" applyBorder="1" applyAlignment="1">
      <alignment horizontal="center" vertical="center"/>
    </xf>
    <xf numFmtId="2" fontId="10" fillId="2" borderId="22" xfId="1" applyNumberFormat="1" applyFont="1" applyFill="1" applyBorder="1" applyAlignment="1">
      <alignment horizontal="center" vertical="center" wrapText="1"/>
    </xf>
    <xf numFmtId="2" fontId="10" fillId="2" borderId="128" xfId="1" applyNumberFormat="1" applyFont="1" applyFill="1" applyBorder="1" applyAlignment="1">
      <alignment horizontal="center" vertical="center" wrapText="1"/>
    </xf>
    <xf numFmtId="2" fontId="10" fillId="2" borderId="47" xfId="1" applyNumberFormat="1" applyFont="1" applyFill="1" applyBorder="1" applyAlignment="1">
      <alignment horizontal="center" vertical="center" wrapText="1"/>
    </xf>
    <xf numFmtId="2" fontId="10" fillId="2" borderId="48" xfId="1" applyNumberFormat="1" applyFont="1" applyFill="1" applyBorder="1" applyAlignment="1">
      <alignment horizontal="center" vertical="center" wrapText="1"/>
    </xf>
    <xf numFmtId="2" fontId="15" fillId="2" borderId="47" xfId="1" applyNumberFormat="1" applyFont="1" applyFill="1" applyBorder="1" applyAlignment="1">
      <alignment horizontal="center" vertical="center"/>
    </xf>
    <xf numFmtId="2" fontId="15" fillId="2" borderId="48" xfId="1" applyNumberFormat="1" applyFont="1" applyFill="1" applyBorder="1" applyAlignment="1">
      <alignment horizontal="center" vertical="center"/>
    </xf>
    <xf numFmtId="0" fontId="6" fillId="2" borderId="23" xfId="1" applyFont="1" applyFill="1" applyBorder="1" applyAlignment="1">
      <alignment horizontal="center" vertical="center"/>
    </xf>
    <xf numFmtId="0" fontId="10" fillId="2" borderId="5" xfId="1" applyFont="1" applyFill="1" applyBorder="1" applyAlignment="1">
      <alignment horizontal="center" vertical="center"/>
    </xf>
    <xf numFmtId="0" fontId="13" fillId="2" borderId="138" xfId="0" applyFont="1" applyFill="1" applyBorder="1" applyAlignment="1">
      <alignment horizontal="center" vertical="center"/>
    </xf>
    <xf numFmtId="0" fontId="10" fillId="2" borderId="3" xfId="1" applyFont="1" applyFill="1" applyBorder="1" applyAlignment="1">
      <alignment horizontal="center" vertical="center"/>
    </xf>
    <xf numFmtId="0" fontId="6" fillId="2" borderId="30" xfId="1" applyFont="1" applyFill="1" applyBorder="1" applyAlignment="1">
      <alignment horizontal="center" vertical="center"/>
    </xf>
    <xf numFmtId="0" fontId="6" fillId="2" borderId="12" xfId="1" applyFont="1" applyFill="1" applyBorder="1" applyAlignment="1">
      <alignment horizontal="center" vertical="center"/>
    </xf>
    <xf numFmtId="0" fontId="33" fillId="0" borderId="83" xfId="1" applyFont="1" applyBorder="1" applyAlignment="1">
      <alignment horizontal="left" vertical="center"/>
    </xf>
    <xf numFmtId="0" fontId="8" fillId="0" borderId="1" xfId="0" applyFont="1" applyBorder="1" applyAlignment="1">
      <alignment horizontal="right" vertical="center" wrapText="1"/>
    </xf>
    <xf numFmtId="0" fontId="16" fillId="0" borderId="1" xfId="1" applyFont="1" applyBorder="1" applyAlignment="1">
      <alignment horizontal="left"/>
    </xf>
    <xf numFmtId="0" fontId="57" fillId="0" borderId="1" xfId="1" applyBorder="1"/>
  </cellXfs>
  <cellStyles count="5">
    <cellStyle name="Comma 2" xfId="3" xr:uid="{00000000-0005-0000-0000-000003000000}"/>
    <cellStyle name="Įprastas" xfId="0" builtinId="0"/>
    <cellStyle name="Normal 2" xfId="1" xr:uid="{00000000-0005-0000-0000-000001000000}"/>
    <cellStyle name="Normal 2 6" xfId="4" xr:uid="{6960F9F0-BEE7-477A-B414-6EDCF4A7AACC}"/>
    <cellStyle name="Normal_Kainos skaiciavimai_Kvedarna_2007" xfId="2" xr:uid="{00000000-0005-0000-0000-000002000000}"/>
  </cellStyles>
  <dxfs count="12">
    <dxf>
      <font>
        <condense val="0"/>
        <extend val="0"/>
        <color indexed="12"/>
      </font>
    </dxf>
    <dxf>
      <font>
        <condense val="0"/>
        <extend val="0"/>
        <color indexed="10"/>
      </font>
    </dxf>
    <dxf>
      <font>
        <condense val="0"/>
        <extend val="0"/>
        <color indexed="12"/>
      </font>
    </dxf>
    <dxf>
      <font>
        <condense val="0"/>
        <extend val="0"/>
        <color indexed="10"/>
      </font>
    </dxf>
    <dxf>
      <font>
        <b val="0"/>
        <i val="0"/>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0"/>
      </font>
    </dxf>
    <dxf>
      <font>
        <condense val="0"/>
        <extend val="0"/>
        <color indexed="10"/>
      </font>
    </dxf>
    <dxf>
      <font>
        <b val="0"/>
        <i val="0"/>
        <condense val="0"/>
        <extend val="0"/>
        <color indexed="9"/>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3"/>
  <sheetViews>
    <sheetView topLeftCell="A19" zoomScale="130" zoomScaleNormal="130" workbookViewId="0">
      <selection activeCell="D80" sqref="D80"/>
    </sheetView>
  </sheetViews>
  <sheetFormatPr defaultColWidth="9.140625" defaultRowHeight="15"/>
  <cols>
    <col min="1" max="2" width="9.140625" style="5"/>
    <col min="3" max="3" width="67.85546875" style="5" customWidth="1"/>
    <col min="4" max="4" width="22.5703125" style="5" customWidth="1"/>
    <col min="5" max="5" width="20.140625" style="5" customWidth="1"/>
    <col min="6" max="6" width="18.140625" style="5" customWidth="1"/>
    <col min="7" max="7" width="10.5703125" style="6" customWidth="1"/>
    <col min="8" max="8" width="32.140625" style="6" bestFit="1" customWidth="1"/>
    <col min="9" max="9" width="11.28515625" style="5" customWidth="1"/>
    <col min="10" max="16384" width="9.140625" style="5"/>
  </cols>
  <sheetData>
    <row r="1" spans="1:12">
      <c r="A1" s="7" t="s">
        <v>0</v>
      </c>
      <c r="B1" s="8"/>
      <c r="C1" s="8"/>
      <c r="D1" s="8"/>
      <c r="E1" s="8"/>
      <c r="F1" s="8"/>
      <c r="G1" s="9"/>
      <c r="H1" s="9"/>
      <c r="I1" s="8"/>
      <c r="J1" s="8"/>
      <c r="K1" s="8"/>
      <c r="L1" s="8"/>
    </row>
    <row r="2" spans="1:12">
      <c r="A2" s="7" t="s">
        <v>1</v>
      </c>
      <c r="B2" s="8"/>
      <c r="C2" s="8"/>
      <c r="D2" s="8"/>
      <c r="E2" s="8"/>
      <c r="F2" s="8"/>
      <c r="G2" s="9"/>
      <c r="H2" s="9"/>
      <c r="I2" s="8"/>
      <c r="J2" s="8"/>
      <c r="K2" s="8"/>
      <c r="L2" s="8"/>
    </row>
    <row r="3" spans="1:12">
      <c r="A3" s="8"/>
      <c r="B3" s="8"/>
      <c r="C3" s="8"/>
      <c r="D3" s="8"/>
      <c r="E3" s="8"/>
      <c r="F3" s="8"/>
      <c r="G3" s="9"/>
      <c r="H3" s="9"/>
      <c r="I3" s="8"/>
      <c r="J3" s="8"/>
      <c r="K3" s="8"/>
      <c r="L3" s="8"/>
    </row>
    <row r="4" spans="1:12">
      <c r="A4" s="8"/>
      <c r="B4" s="8"/>
      <c r="C4" s="8"/>
      <c r="D4" s="8"/>
      <c r="E4" s="8"/>
      <c r="F4" s="8"/>
      <c r="G4" s="9"/>
      <c r="H4" s="9"/>
      <c r="I4" s="8"/>
      <c r="J4" s="8"/>
      <c r="K4" s="8"/>
      <c r="L4" s="8"/>
    </row>
    <row r="5" spans="1:12">
      <c r="A5" s="10" t="s">
        <v>2</v>
      </c>
      <c r="B5" s="8"/>
      <c r="C5" s="8"/>
      <c r="D5" s="8"/>
      <c r="E5" s="8"/>
      <c r="F5" s="8"/>
      <c r="G5" s="9"/>
      <c r="H5" s="9"/>
      <c r="I5" s="8"/>
      <c r="J5" s="8"/>
      <c r="K5" s="8"/>
      <c r="L5" s="8"/>
    </row>
    <row r="6" spans="1:12">
      <c r="A6" s="8"/>
      <c r="B6" s="8"/>
      <c r="C6" s="8"/>
      <c r="D6" s="8"/>
      <c r="E6" s="8"/>
      <c r="F6" s="8"/>
      <c r="G6" s="9"/>
      <c r="H6" s="9"/>
      <c r="I6" s="8"/>
      <c r="J6" s="8"/>
      <c r="K6" s="8"/>
      <c r="L6" s="8"/>
    </row>
    <row r="8" spans="1:12" ht="19.5" customHeight="1">
      <c r="B8" s="877" t="s">
        <v>3</v>
      </c>
      <c r="C8" s="877"/>
      <c r="D8" s="877"/>
      <c r="E8" s="877"/>
    </row>
    <row r="9" spans="1:12">
      <c r="B9" s="11" t="s">
        <v>4</v>
      </c>
      <c r="C9" s="12" t="s">
        <v>5</v>
      </c>
      <c r="D9" s="13" t="s">
        <v>6</v>
      </c>
      <c r="E9" s="14" t="s">
        <v>7</v>
      </c>
    </row>
    <row r="10" spans="1:12">
      <c r="B10" s="15" t="s">
        <v>8</v>
      </c>
      <c r="C10" s="16" t="s">
        <v>9</v>
      </c>
      <c r="D10" s="17"/>
      <c r="E10" s="18"/>
    </row>
    <row r="11" spans="1:12" ht="24">
      <c r="B11" s="15" t="s">
        <v>10</v>
      </c>
      <c r="C11" s="16" t="s">
        <v>11</v>
      </c>
      <c r="D11" s="19">
        <f>D12+D15+D31</f>
        <v>1051.22812</v>
      </c>
      <c r="E11" s="20"/>
      <c r="I11" s="21"/>
    </row>
    <row r="12" spans="1:12">
      <c r="B12" s="22" t="s">
        <v>12</v>
      </c>
      <c r="C12" s="23" t="s">
        <v>13</v>
      </c>
      <c r="D12" s="24">
        <f>SUM(D13:D14)</f>
        <v>446.41091</v>
      </c>
      <c r="E12" s="25"/>
    </row>
    <row r="13" spans="1:12">
      <c r="B13" s="26" t="s">
        <v>14</v>
      </c>
      <c r="C13" s="27" t="s">
        <v>15</v>
      </c>
      <c r="D13" s="28">
        <v>436.91777000000002</v>
      </c>
      <c r="E13" s="29"/>
    </row>
    <row r="14" spans="1:12">
      <c r="B14" s="30" t="s">
        <v>16</v>
      </c>
      <c r="C14" s="31" t="s">
        <v>17</v>
      </c>
      <c r="D14" s="32">
        <v>9.4931400000000004</v>
      </c>
      <c r="E14" s="33"/>
    </row>
    <row r="15" spans="1:12">
      <c r="B15" s="22" t="s">
        <v>18</v>
      </c>
      <c r="C15" s="23" t="s">
        <v>19</v>
      </c>
      <c r="D15" s="24">
        <f>D16+D20+D26</f>
        <v>604.81720999999993</v>
      </c>
      <c r="E15" s="25"/>
    </row>
    <row r="16" spans="1:12" ht="17.25" customHeight="1">
      <c r="B16" s="34" t="s">
        <v>20</v>
      </c>
      <c r="C16" s="35" t="s">
        <v>21</v>
      </c>
      <c r="D16" s="36">
        <f>SUM(D17:D19)</f>
        <v>290.31225999999998</v>
      </c>
      <c r="E16" s="29"/>
    </row>
    <row r="17" spans="2:12">
      <c r="B17" s="26" t="s">
        <v>22</v>
      </c>
      <c r="C17" s="27" t="s">
        <v>23</v>
      </c>
      <c r="D17" s="28">
        <v>290.31225999999998</v>
      </c>
      <c r="E17" s="29"/>
    </row>
    <row r="18" spans="2:12">
      <c r="B18" s="26" t="s">
        <v>24</v>
      </c>
      <c r="C18" s="27" t="s">
        <v>25</v>
      </c>
      <c r="D18" s="28">
        <v>0</v>
      </c>
      <c r="E18" s="29"/>
    </row>
    <row r="19" spans="2:12">
      <c r="B19" s="26" t="s">
        <v>26</v>
      </c>
      <c r="C19" s="27" t="s">
        <v>17</v>
      </c>
      <c r="D19" s="28">
        <v>0</v>
      </c>
      <c r="E19" s="29"/>
      <c r="L19" s="5" t="s">
        <v>27</v>
      </c>
    </row>
    <row r="20" spans="2:12">
      <c r="B20" s="34" t="s">
        <v>28</v>
      </c>
      <c r="C20" s="35" t="s">
        <v>29</v>
      </c>
      <c r="D20" s="36">
        <f>SUM(D21:D25)</f>
        <v>281.24</v>
      </c>
      <c r="E20" s="29"/>
    </row>
    <row r="21" spans="2:12">
      <c r="B21" s="26" t="s">
        <v>30</v>
      </c>
      <c r="C21" s="27" t="s">
        <v>31</v>
      </c>
      <c r="D21" s="28">
        <v>281.24</v>
      </c>
      <c r="E21" s="29"/>
    </row>
    <row r="22" spans="2:12">
      <c r="B22" s="26" t="s">
        <v>32</v>
      </c>
      <c r="C22" s="27" t="s">
        <v>33</v>
      </c>
      <c r="D22" s="28">
        <v>0</v>
      </c>
      <c r="E22" s="29"/>
    </row>
    <row r="23" spans="2:12">
      <c r="B23" s="26" t="s">
        <v>34</v>
      </c>
      <c r="C23" s="27" t="s">
        <v>25</v>
      </c>
      <c r="D23" s="28">
        <v>0</v>
      </c>
      <c r="E23" s="29"/>
    </row>
    <row r="24" spans="2:12">
      <c r="B24" s="26" t="s">
        <v>35</v>
      </c>
      <c r="C24" s="27" t="s">
        <v>17</v>
      </c>
      <c r="D24" s="28">
        <v>0</v>
      </c>
      <c r="E24" s="29"/>
    </row>
    <row r="25" spans="2:12">
      <c r="B25" s="26" t="s">
        <v>36</v>
      </c>
      <c r="C25" s="27" t="s">
        <v>37</v>
      </c>
      <c r="D25" s="28">
        <v>0</v>
      </c>
      <c r="E25" s="29"/>
    </row>
    <row r="26" spans="2:12">
      <c r="B26" s="34" t="s">
        <v>38</v>
      </c>
      <c r="C26" s="35" t="s">
        <v>39</v>
      </c>
      <c r="D26" s="36">
        <f>SUM(D27:D30)</f>
        <v>33.264949999999999</v>
      </c>
      <c r="E26" s="29"/>
    </row>
    <row r="27" spans="2:12">
      <c r="B27" s="26" t="s">
        <v>40</v>
      </c>
      <c r="C27" s="27" t="s">
        <v>41</v>
      </c>
      <c r="D27" s="28">
        <v>33.264949999999999</v>
      </c>
      <c r="E27" s="29"/>
    </row>
    <row r="28" spans="2:12">
      <c r="B28" s="26" t="s">
        <v>42</v>
      </c>
      <c r="C28" s="27" t="s">
        <v>43</v>
      </c>
      <c r="D28" s="28">
        <v>0</v>
      </c>
      <c r="E28" s="29"/>
    </row>
    <row r="29" spans="2:12">
      <c r="B29" s="26" t="s">
        <v>44</v>
      </c>
      <c r="C29" s="31" t="s">
        <v>25</v>
      </c>
      <c r="D29" s="32">
        <v>0</v>
      </c>
      <c r="E29" s="33"/>
    </row>
    <row r="30" spans="2:12">
      <c r="B30" s="30" t="s">
        <v>45</v>
      </c>
      <c r="C30" s="31" t="s">
        <v>17</v>
      </c>
      <c r="D30" s="32">
        <v>0</v>
      </c>
      <c r="E30" s="33"/>
    </row>
    <row r="31" spans="2:12">
      <c r="B31" s="22" t="s">
        <v>46</v>
      </c>
      <c r="C31" s="23" t="s">
        <v>47</v>
      </c>
      <c r="D31" s="37">
        <f>SUM(D32+D33)</f>
        <v>0</v>
      </c>
      <c r="E31" s="25"/>
    </row>
    <row r="32" spans="2:12">
      <c r="B32" s="26" t="s">
        <v>48</v>
      </c>
      <c r="C32" s="27" t="s">
        <v>49</v>
      </c>
      <c r="D32" s="28">
        <v>0</v>
      </c>
      <c r="E32" s="29"/>
    </row>
    <row r="33" spans="2:9">
      <c r="B33" s="26" t="s">
        <v>50</v>
      </c>
      <c r="C33" s="31" t="s">
        <v>17</v>
      </c>
      <c r="D33" s="32">
        <v>0</v>
      </c>
      <c r="E33" s="33"/>
    </row>
    <row r="34" spans="2:9">
      <c r="B34" s="22" t="s">
        <v>51</v>
      </c>
      <c r="C34" s="38" t="s">
        <v>52</v>
      </c>
      <c r="D34" s="24">
        <f>D35+D40</f>
        <v>155.95073000000002</v>
      </c>
      <c r="E34" s="25"/>
    </row>
    <row r="35" spans="2:9">
      <c r="B35" s="34" t="s">
        <v>53</v>
      </c>
      <c r="C35" s="35" t="s">
        <v>54</v>
      </c>
      <c r="D35" s="36">
        <f>SUM(D36:D39)</f>
        <v>112.89364</v>
      </c>
      <c r="E35" s="29"/>
    </row>
    <row r="36" spans="2:9">
      <c r="B36" s="26" t="s">
        <v>55</v>
      </c>
      <c r="C36" s="27" t="s">
        <v>56</v>
      </c>
      <c r="D36" s="28">
        <v>112.89364</v>
      </c>
      <c r="E36" s="29"/>
    </row>
    <row r="37" spans="2:9">
      <c r="B37" s="26" t="s">
        <v>57</v>
      </c>
      <c r="C37" s="27" t="s">
        <v>58</v>
      </c>
      <c r="D37" s="28">
        <v>0</v>
      </c>
      <c r="E37" s="29"/>
    </row>
    <row r="38" spans="2:9">
      <c r="B38" s="26" t="s">
        <v>59</v>
      </c>
      <c r="C38" s="27" t="s">
        <v>60</v>
      </c>
      <c r="D38" s="28">
        <v>0</v>
      </c>
      <c r="E38" s="29"/>
    </row>
    <row r="39" spans="2:9">
      <c r="B39" s="26" t="s">
        <v>61</v>
      </c>
      <c r="C39" s="27" t="s">
        <v>17</v>
      </c>
      <c r="D39" s="28">
        <v>0</v>
      </c>
      <c r="E39" s="29"/>
    </row>
    <row r="40" spans="2:9">
      <c r="B40" s="34" t="s">
        <v>62</v>
      </c>
      <c r="C40" s="35" t="s">
        <v>63</v>
      </c>
      <c r="D40" s="36">
        <f>SUM(D41:D43)</f>
        <v>43.057090000000002</v>
      </c>
      <c r="E40" s="29"/>
    </row>
    <row r="41" spans="2:9">
      <c r="B41" s="26" t="s">
        <v>64</v>
      </c>
      <c r="C41" s="27" t="s">
        <v>65</v>
      </c>
      <c r="D41" s="39">
        <v>33.563949999999998</v>
      </c>
      <c r="E41" s="29"/>
    </row>
    <row r="42" spans="2:9">
      <c r="B42" s="30" t="s">
        <v>66</v>
      </c>
      <c r="C42" s="31" t="s">
        <v>17</v>
      </c>
      <c r="D42" s="32">
        <v>9.4931400000000004</v>
      </c>
      <c r="E42" s="33"/>
    </row>
    <row r="43" spans="2:9">
      <c r="B43" s="30" t="s">
        <v>67</v>
      </c>
      <c r="C43" s="31" t="s">
        <v>37</v>
      </c>
      <c r="D43" s="32">
        <v>0</v>
      </c>
      <c r="E43" s="33"/>
    </row>
    <row r="44" spans="2:9">
      <c r="B44" s="40" t="s">
        <v>68</v>
      </c>
      <c r="C44" s="41" t="s">
        <v>69</v>
      </c>
      <c r="D44" s="42">
        <f>D45+D52</f>
        <v>1108.6139499999999</v>
      </c>
      <c r="E44" s="43" t="s">
        <v>70</v>
      </c>
      <c r="F44" s="44"/>
      <c r="I44" s="21"/>
    </row>
    <row r="45" spans="2:9" ht="24">
      <c r="B45" s="22" t="s">
        <v>71</v>
      </c>
      <c r="C45" s="38" t="s">
        <v>72</v>
      </c>
      <c r="D45" s="45">
        <f>D46+D47+D51</f>
        <v>963.21514870430542</v>
      </c>
      <c r="E45" s="25" t="s">
        <v>70</v>
      </c>
      <c r="F45" s="44"/>
      <c r="I45" s="21"/>
    </row>
    <row r="46" spans="2:9">
      <c r="B46" s="26" t="s">
        <v>73</v>
      </c>
      <c r="C46" s="46" t="s">
        <v>74</v>
      </c>
      <c r="D46" s="47">
        <f>VAS073_F_Visospaskirsto13IsViso</f>
        <v>399.61941052835533</v>
      </c>
      <c r="E46" s="29" t="s">
        <v>70</v>
      </c>
    </row>
    <row r="47" spans="2:9">
      <c r="B47" s="26" t="s">
        <v>75</v>
      </c>
      <c r="C47" s="46" t="s">
        <v>76</v>
      </c>
      <c r="D47" s="47">
        <f>VAS073_F_Visospaskirsto14IsViso</f>
        <v>563.59573817595015</v>
      </c>
      <c r="E47" s="29" t="s">
        <v>70</v>
      </c>
    </row>
    <row r="48" spans="2:9" s="1" customFormat="1">
      <c r="B48" s="48" t="s">
        <v>77</v>
      </c>
      <c r="C48" s="49" t="s">
        <v>78</v>
      </c>
      <c r="D48" s="50">
        <f>VAS073_F_Visospaskirsto141NuotekuSurinkimas</f>
        <v>302.42238202436045</v>
      </c>
      <c r="E48" s="51" t="s">
        <v>70</v>
      </c>
      <c r="G48" s="52"/>
      <c r="H48" s="52"/>
    </row>
    <row r="49" spans="2:9" s="1" customFormat="1">
      <c r="B49" s="48" t="s">
        <v>79</v>
      </c>
      <c r="C49" s="49" t="s">
        <v>80</v>
      </c>
      <c r="D49" s="50">
        <f>VAS073_F_Visospaskirsto142NuotekuValymas</f>
        <v>212.51004392280871</v>
      </c>
      <c r="E49" s="51" t="s">
        <v>70</v>
      </c>
      <c r="G49" s="52"/>
      <c r="H49" s="52"/>
    </row>
    <row r="50" spans="2:9" s="1" customFormat="1">
      <c r="B50" s="48" t="s">
        <v>81</v>
      </c>
      <c r="C50" s="49" t="s">
        <v>82</v>
      </c>
      <c r="D50" s="50">
        <f>VAS073_F_Visospaskirsto143NuotekuDumblo</f>
        <v>48.663312228780953</v>
      </c>
      <c r="E50" s="51" t="s">
        <v>70</v>
      </c>
      <c r="G50" s="52"/>
      <c r="H50" s="52"/>
    </row>
    <row r="51" spans="2:9">
      <c r="B51" s="30" t="s">
        <v>83</v>
      </c>
      <c r="C51" s="46" t="s">
        <v>84</v>
      </c>
      <c r="D51" s="47">
        <f>VAS073_F_Visospaskirsto15PavirsiniuNuoteku</f>
        <v>0</v>
      </c>
      <c r="E51" s="29" t="s">
        <v>70</v>
      </c>
    </row>
    <row r="52" spans="2:9">
      <c r="B52" s="22" t="s">
        <v>85</v>
      </c>
      <c r="C52" s="38" t="s">
        <v>86</v>
      </c>
      <c r="D52" s="45">
        <f>SUM(D53:D55)</f>
        <v>145.39880129569457</v>
      </c>
      <c r="E52" s="25" t="s">
        <v>70</v>
      </c>
      <c r="I52" s="21"/>
    </row>
    <row r="53" spans="2:9">
      <c r="B53" s="26" t="s">
        <v>87</v>
      </c>
      <c r="C53" s="46" t="s">
        <v>88</v>
      </c>
      <c r="D53" s="47">
        <f>VAS073_F_Visospaskirsto1Apskaitosveikla1</f>
        <v>111.337648181741</v>
      </c>
      <c r="E53" s="29" t="s">
        <v>70</v>
      </c>
      <c r="I53" s="21"/>
    </row>
    <row r="54" spans="2:9">
      <c r="B54" s="26" t="s">
        <v>89</v>
      </c>
      <c r="C54" s="46" t="s">
        <v>90</v>
      </c>
      <c r="D54" s="47">
        <f>VAS073_F_Visospaskirsto1Kitareguliuoja1</f>
        <v>0</v>
      </c>
      <c r="E54" s="29" t="s">
        <v>70</v>
      </c>
      <c r="G54" s="53"/>
      <c r="H54" s="53"/>
    </row>
    <row r="55" spans="2:9">
      <c r="B55" s="30" t="s">
        <v>91</v>
      </c>
      <c r="C55" s="54" t="s">
        <v>92</v>
      </c>
      <c r="D55" s="55">
        <f>VAS073_F_Visospaskirsto17KitosVeiklos</f>
        <v>34.06115311395358</v>
      </c>
      <c r="E55" s="33" t="s">
        <v>70</v>
      </c>
    </row>
    <row r="56" spans="2:9">
      <c r="B56" s="22" t="s">
        <v>93</v>
      </c>
      <c r="C56" s="56" t="s">
        <v>94</v>
      </c>
      <c r="D56" s="45">
        <f>SUM(D57:D76)</f>
        <v>65.62</v>
      </c>
      <c r="E56" s="25"/>
      <c r="I56" s="21"/>
    </row>
    <row r="57" spans="2:9">
      <c r="B57" s="57" t="s">
        <v>95</v>
      </c>
      <c r="C57" s="58" t="s">
        <v>96</v>
      </c>
      <c r="D57" s="59">
        <v>2.5299999999999998</v>
      </c>
      <c r="E57" s="60"/>
    </row>
    <row r="58" spans="2:9" ht="51.75">
      <c r="B58" s="61" t="s">
        <v>97</v>
      </c>
      <c r="C58" s="58" t="s">
        <v>98</v>
      </c>
      <c r="D58" s="59">
        <v>0</v>
      </c>
      <c r="E58" s="60"/>
      <c r="G58" s="53"/>
      <c r="H58" s="53"/>
    </row>
    <row r="59" spans="2:9">
      <c r="B59" s="61" t="s">
        <v>99</v>
      </c>
      <c r="C59" s="58" t="s">
        <v>100</v>
      </c>
      <c r="D59" s="59">
        <v>0</v>
      </c>
      <c r="E59" s="60"/>
    </row>
    <row r="60" spans="2:9" ht="30.75" customHeight="1">
      <c r="B60" s="61" t="s">
        <v>101</v>
      </c>
      <c r="C60" s="58" t="s">
        <v>102</v>
      </c>
      <c r="D60" s="59">
        <v>1.77</v>
      </c>
      <c r="E60" s="60"/>
    </row>
    <row r="61" spans="2:9">
      <c r="B61" s="61" t="s">
        <v>103</v>
      </c>
      <c r="C61" s="58" t="s">
        <v>104</v>
      </c>
      <c r="D61" s="59">
        <v>5.45</v>
      </c>
      <c r="E61" s="60"/>
    </row>
    <row r="62" spans="2:9" ht="51.75">
      <c r="B62" s="61" t="s">
        <v>105</v>
      </c>
      <c r="C62" s="58" t="s">
        <v>106</v>
      </c>
      <c r="D62" s="59">
        <v>0</v>
      </c>
      <c r="E62" s="60"/>
    </row>
    <row r="63" spans="2:9" ht="26.25">
      <c r="B63" s="61" t="s">
        <v>107</v>
      </c>
      <c r="C63" s="58" t="s">
        <v>108</v>
      </c>
      <c r="D63" s="59">
        <v>0.75</v>
      </c>
      <c r="E63" s="60"/>
    </row>
    <row r="64" spans="2:9" ht="90">
      <c r="B64" s="61" t="s">
        <v>109</v>
      </c>
      <c r="C64" s="58" t="s">
        <v>110</v>
      </c>
      <c r="D64" s="59">
        <v>46.41</v>
      </c>
      <c r="E64" s="62"/>
    </row>
    <row r="65" spans="2:9">
      <c r="B65" s="61" t="s">
        <v>111</v>
      </c>
      <c r="C65" s="58" t="s">
        <v>112</v>
      </c>
      <c r="D65" s="59">
        <v>0</v>
      </c>
      <c r="E65" s="60"/>
    </row>
    <row r="66" spans="2:9" ht="44.25" customHeight="1">
      <c r="B66" s="61" t="s">
        <v>113</v>
      </c>
      <c r="C66" s="58" t="s">
        <v>114</v>
      </c>
      <c r="D66" s="59">
        <v>0</v>
      </c>
      <c r="E66" s="60"/>
      <c r="F66" s="63"/>
      <c r="G66" s="64"/>
      <c r="H66" s="53"/>
    </row>
    <row r="67" spans="2:9" ht="26.25">
      <c r="B67" s="61" t="s">
        <v>115</v>
      </c>
      <c r="C67" s="58" t="s">
        <v>116</v>
      </c>
      <c r="D67" s="59">
        <v>0</v>
      </c>
      <c r="E67" s="60"/>
    </row>
    <row r="68" spans="2:9" ht="26.25">
      <c r="B68" s="61" t="s">
        <v>117</v>
      </c>
      <c r="C68" s="58" t="s">
        <v>118</v>
      </c>
      <c r="D68" s="59">
        <v>0</v>
      </c>
      <c r="E68" s="60"/>
    </row>
    <row r="69" spans="2:9" ht="26.25">
      <c r="B69" s="61" t="s">
        <v>119</v>
      </c>
      <c r="C69" s="58" t="s">
        <v>120</v>
      </c>
      <c r="D69" s="59">
        <v>0</v>
      </c>
      <c r="E69" s="60"/>
    </row>
    <row r="70" spans="2:9" ht="77.25">
      <c r="B70" s="61" t="s">
        <v>121</v>
      </c>
      <c r="C70" s="58" t="s">
        <v>122</v>
      </c>
      <c r="D70" s="59">
        <v>8.7100000000000009</v>
      </c>
      <c r="E70" s="60"/>
    </row>
    <row r="71" spans="2:9" ht="64.5">
      <c r="B71" s="65" t="s">
        <v>123</v>
      </c>
      <c r="C71" s="58" t="s">
        <v>124</v>
      </c>
      <c r="D71" s="59">
        <v>0</v>
      </c>
      <c r="E71" s="66"/>
    </row>
    <row r="72" spans="2:9" ht="39">
      <c r="B72" s="65" t="s">
        <v>125</v>
      </c>
      <c r="C72" s="58" t="s">
        <v>126</v>
      </c>
      <c r="D72" s="59">
        <v>0</v>
      </c>
      <c r="E72" s="66"/>
    </row>
    <row r="73" spans="2:9" ht="51.75">
      <c r="B73" s="65" t="s">
        <v>127</v>
      </c>
      <c r="C73" s="58" t="s">
        <v>128</v>
      </c>
      <c r="D73" s="59">
        <v>0</v>
      </c>
      <c r="E73" s="66"/>
    </row>
    <row r="74" spans="2:9" ht="39">
      <c r="B74" s="65" t="s">
        <v>129</v>
      </c>
      <c r="C74" s="58" t="s">
        <v>130</v>
      </c>
      <c r="D74" s="59">
        <v>0</v>
      </c>
      <c r="E74" s="66"/>
    </row>
    <row r="75" spans="2:9">
      <c r="B75" s="65" t="s">
        <v>131</v>
      </c>
      <c r="C75" s="58" t="s">
        <v>132</v>
      </c>
      <c r="D75" s="59">
        <v>0</v>
      </c>
      <c r="E75" s="66"/>
    </row>
    <row r="76" spans="2:9" ht="26.25">
      <c r="B76" s="67" t="s">
        <v>133</v>
      </c>
      <c r="C76" s="68" t="s">
        <v>134</v>
      </c>
      <c r="D76" s="69">
        <v>0</v>
      </c>
      <c r="E76" s="70"/>
    </row>
    <row r="77" spans="2:9">
      <c r="B77" s="71" t="s">
        <v>135</v>
      </c>
      <c r="C77" s="72" t="s">
        <v>136</v>
      </c>
      <c r="D77" s="73">
        <v>0</v>
      </c>
      <c r="E77" s="74"/>
    </row>
    <row r="78" spans="2:9">
      <c r="B78" s="40" t="s">
        <v>137</v>
      </c>
      <c r="C78" s="75" t="s">
        <v>138</v>
      </c>
      <c r="D78" s="76">
        <v>27.169550000000001</v>
      </c>
      <c r="E78" s="43"/>
      <c r="I78" s="21"/>
    </row>
    <row r="79" spans="2:9" ht="24">
      <c r="B79" s="77" t="s">
        <v>139</v>
      </c>
      <c r="C79" s="78" t="s">
        <v>140</v>
      </c>
      <c r="D79" s="79">
        <f>D11-D45</f>
        <v>88.01297129569457</v>
      </c>
      <c r="E79" s="80"/>
      <c r="I79" s="21"/>
    </row>
    <row r="80" spans="2:9">
      <c r="B80" s="26" t="s">
        <v>141</v>
      </c>
      <c r="C80" s="46" t="s">
        <v>142</v>
      </c>
      <c r="D80" s="47">
        <f>D12-D46</f>
        <v>46.79149947164467</v>
      </c>
      <c r="E80" s="29"/>
    </row>
    <row r="81" spans="2:9">
      <c r="B81" s="26" t="s">
        <v>143</v>
      </c>
      <c r="C81" s="46" t="s">
        <v>144</v>
      </c>
      <c r="D81" s="47">
        <f>D15-D47</f>
        <v>41.221471824049786</v>
      </c>
      <c r="E81" s="29"/>
    </row>
    <row r="82" spans="2:9">
      <c r="B82" s="26" t="s">
        <v>145</v>
      </c>
      <c r="C82" s="46" t="s">
        <v>146</v>
      </c>
      <c r="D82" s="47">
        <f>D16-D48</f>
        <v>-12.110122024360464</v>
      </c>
      <c r="E82" s="29"/>
    </row>
    <row r="83" spans="2:9">
      <c r="B83" s="26" t="s">
        <v>147</v>
      </c>
      <c r="C83" s="46" t="s">
        <v>148</v>
      </c>
      <c r="D83" s="47">
        <f>D20-D49</f>
        <v>68.729956077191304</v>
      </c>
      <c r="E83" s="29"/>
    </row>
    <row r="84" spans="2:9">
      <c r="B84" s="26" t="s">
        <v>149</v>
      </c>
      <c r="C84" s="46" t="s">
        <v>150</v>
      </c>
      <c r="D84" s="47">
        <f>D26-D50</f>
        <v>-15.398362228780954</v>
      </c>
      <c r="E84" s="29"/>
    </row>
    <row r="85" spans="2:9" ht="25.9" customHeight="1">
      <c r="B85" s="30" t="s">
        <v>151</v>
      </c>
      <c r="C85" s="46" t="s">
        <v>152</v>
      </c>
      <c r="D85" s="47">
        <f>D31-D51</f>
        <v>0</v>
      </c>
      <c r="E85" s="29"/>
    </row>
    <row r="86" spans="2:9">
      <c r="B86" s="22" t="s">
        <v>153</v>
      </c>
      <c r="C86" s="38" t="s">
        <v>154</v>
      </c>
      <c r="D86" s="45">
        <f>D34-D52</f>
        <v>10.551928704305453</v>
      </c>
      <c r="E86" s="25"/>
      <c r="I86" s="21"/>
    </row>
    <row r="87" spans="2:9">
      <c r="B87" s="26" t="s">
        <v>155</v>
      </c>
      <c r="C87" s="46" t="s">
        <v>156</v>
      </c>
      <c r="D87" s="47">
        <f>D36-D53</f>
        <v>1.5559918182590025</v>
      </c>
      <c r="E87" s="29"/>
      <c r="I87" s="21"/>
    </row>
    <row r="88" spans="2:9">
      <c r="B88" s="26" t="s">
        <v>157</v>
      </c>
      <c r="C88" s="46" t="s">
        <v>158</v>
      </c>
      <c r="D88" s="47">
        <f>D38+D39-D54</f>
        <v>0</v>
      </c>
      <c r="E88" s="29"/>
    </row>
    <row r="89" spans="2:9">
      <c r="B89" s="30" t="s">
        <v>159</v>
      </c>
      <c r="C89" s="54" t="s">
        <v>160</v>
      </c>
      <c r="D89" s="55">
        <f>IFERROR(D40-D55,"-")</f>
        <v>8.9959368860464224</v>
      </c>
      <c r="E89" s="33"/>
    </row>
    <row r="90" spans="2:9">
      <c r="B90" s="81" t="s">
        <v>161</v>
      </c>
      <c r="C90" s="82" t="s">
        <v>162</v>
      </c>
      <c r="D90" s="83">
        <v>0</v>
      </c>
      <c r="E90" s="33"/>
    </row>
    <row r="91" spans="2:9">
      <c r="B91" s="40" t="s">
        <v>163</v>
      </c>
      <c r="C91" s="41" t="s">
        <v>164</v>
      </c>
      <c r="D91" s="76">
        <v>1.762</v>
      </c>
      <c r="E91" s="43"/>
      <c r="I91" s="21"/>
    </row>
    <row r="92" spans="2:9">
      <c r="B92" s="40" t="s">
        <v>165</v>
      </c>
      <c r="C92" s="41" t="s">
        <v>166</v>
      </c>
      <c r="D92" s="42">
        <f>IFERROR(D78+D90-D91,"0")</f>
        <v>25.407550000000001</v>
      </c>
      <c r="E92" s="43"/>
      <c r="I92" s="21"/>
    </row>
    <row r="93" spans="2:9" ht="24">
      <c r="B93" s="77" t="s">
        <v>167</v>
      </c>
      <c r="C93" s="78" t="s">
        <v>168</v>
      </c>
      <c r="D93" s="79">
        <f>IFERROR((D79/D11)*100,"0")</f>
        <v>8.3723950702245844</v>
      </c>
      <c r="E93" s="80"/>
    </row>
    <row r="94" spans="2:9">
      <c r="B94" s="26" t="s">
        <v>169</v>
      </c>
      <c r="C94" s="46" t="s">
        <v>170</v>
      </c>
      <c r="D94" s="47">
        <f>IFERROR((D80/D12)*100,"0")</f>
        <v>10.481710554888695</v>
      </c>
      <c r="E94" s="29"/>
    </row>
    <row r="95" spans="2:9">
      <c r="B95" s="26" t="s">
        <v>171</v>
      </c>
      <c r="C95" s="46" t="s">
        <v>172</v>
      </c>
      <c r="D95" s="47">
        <f>IFERROR((D81/D15)*100,"0")</f>
        <v>6.8155256071582002</v>
      </c>
      <c r="E95" s="29"/>
    </row>
    <row r="96" spans="2:9" ht="24">
      <c r="B96" s="26" t="s">
        <v>173</v>
      </c>
      <c r="C96" s="46" t="s">
        <v>174</v>
      </c>
      <c r="D96" s="47">
        <f>IFERROR((D82/D16)*100,"0")</f>
        <v>-4.1714125419162338</v>
      </c>
      <c r="E96" s="29"/>
    </row>
    <row r="97" spans="2:5">
      <c r="B97" s="26" t="s">
        <v>175</v>
      </c>
      <c r="C97" s="46" t="s">
        <v>176</v>
      </c>
      <c r="D97" s="47">
        <f>IFERROR((D83/D20)*100,"0")</f>
        <v>24.43818662963707</v>
      </c>
      <c r="E97" s="29"/>
    </row>
    <row r="98" spans="2:5">
      <c r="B98" s="26" t="s">
        <v>177</v>
      </c>
      <c r="C98" s="46" t="s">
        <v>178</v>
      </c>
      <c r="D98" s="47">
        <f>IFERROR((D84/D26)*100,"0")</f>
        <v>-46.290050725406033</v>
      </c>
      <c r="E98" s="29"/>
    </row>
    <row r="99" spans="2:5" ht="24">
      <c r="B99" s="84" t="s">
        <v>179</v>
      </c>
      <c r="C99" s="85" t="s">
        <v>180</v>
      </c>
      <c r="D99" s="86" t="str">
        <f>IFERROR((D85/D31)*100,"0")</f>
        <v>0</v>
      </c>
      <c r="E99" s="87"/>
    </row>
    <row r="101" spans="2:5">
      <c r="C101" s="52" t="s">
        <v>181</v>
      </c>
    </row>
    <row r="102" spans="2:5">
      <c r="C102" s="52" t="s">
        <v>182</v>
      </c>
    </row>
    <row r="103" spans="2:5">
      <c r="C103" s="52" t="s">
        <v>183</v>
      </c>
    </row>
  </sheetData>
  <sheetProtection password="F757" sheet="1" objects="1" scenarios="1"/>
  <mergeCells count="1">
    <mergeCell ref="B8:E8"/>
  </mergeCells>
  <pageMargins left="0.7" right="0.7" top="0.75" bottom="0.75" header="0.3" footer="0.3"/>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48"/>
  <sheetViews>
    <sheetView topLeftCell="A28" zoomScale="196" zoomScaleNormal="196" workbookViewId="0">
      <selection activeCell="F89" sqref="F89"/>
    </sheetView>
  </sheetViews>
  <sheetFormatPr defaultColWidth="9.140625" defaultRowHeight="15"/>
  <cols>
    <col min="1" max="1" width="9.140625" style="88"/>
    <col min="2" max="2" width="10.7109375" style="88" customWidth="1"/>
    <col min="3" max="3" width="71.140625" style="88" customWidth="1"/>
    <col min="4" max="4" width="13.5703125" style="88" customWidth="1"/>
    <col min="5" max="5" width="13.42578125" style="88" customWidth="1"/>
    <col min="6" max="6" width="16.85546875" style="88" customWidth="1"/>
    <col min="7" max="7" width="16.140625" style="88" customWidth="1"/>
    <col min="8" max="8" width="15.7109375" style="88" customWidth="1"/>
    <col min="9" max="9" width="14" style="88" customWidth="1"/>
    <col min="10" max="11" width="14.5703125" style="88" customWidth="1"/>
    <col min="12" max="12" width="16.5703125" style="88" customWidth="1"/>
    <col min="13" max="13" width="15" style="88" customWidth="1"/>
    <col min="14" max="16" width="17.85546875" style="88" customWidth="1"/>
    <col min="17" max="17" width="23.28515625" style="88" customWidth="1"/>
    <col min="18" max="18" width="12.42578125" style="89" customWidth="1"/>
    <col min="19" max="19" width="5.42578125" style="89" customWidth="1"/>
    <col min="20" max="20" width="9.140625" style="88"/>
    <col min="21" max="21" width="12.7109375" style="88" bestFit="1" customWidth="1"/>
    <col min="22" max="16384" width="9.140625" style="88"/>
  </cols>
  <sheetData>
    <row r="1" spans="1:19">
      <c r="A1" s="90" t="s">
        <v>0</v>
      </c>
      <c r="B1" s="91"/>
      <c r="C1" s="91"/>
      <c r="D1" s="91"/>
      <c r="E1" s="91"/>
      <c r="F1" s="91"/>
      <c r="G1" s="91"/>
      <c r="H1" s="91"/>
      <c r="I1" s="91"/>
      <c r="J1" s="91"/>
      <c r="K1" s="91"/>
      <c r="L1" s="91"/>
      <c r="M1" s="91"/>
      <c r="N1" s="91"/>
      <c r="O1" s="91"/>
      <c r="P1" s="91"/>
      <c r="Q1" s="91"/>
      <c r="R1" s="92"/>
    </row>
    <row r="2" spans="1:19">
      <c r="A2" s="90" t="s">
        <v>1</v>
      </c>
      <c r="B2" s="91"/>
      <c r="C2" s="91"/>
      <c r="D2" s="91"/>
      <c r="E2" s="91"/>
      <c r="F2" s="91"/>
      <c r="G2" s="91"/>
      <c r="H2" s="91"/>
      <c r="I2" s="91"/>
      <c r="J2" s="91"/>
      <c r="K2" s="91"/>
      <c r="L2" s="91"/>
      <c r="M2" s="91"/>
      <c r="N2" s="91"/>
      <c r="O2" s="91"/>
      <c r="P2" s="91"/>
      <c r="Q2" s="91"/>
      <c r="R2" s="92"/>
    </row>
    <row r="3" spans="1:19">
      <c r="A3" s="91"/>
      <c r="B3" s="91"/>
      <c r="C3" s="91"/>
      <c r="D3" s="91"/>
      <c r="E3" s="91"/>
      <c r="F3" s="91"/>
      <c r="G3" s="91"/>
      <c r="H3" s="91"/>
      <c r="I3" s="91"/>
      <c r="J3" s="91"/>
      <c r="K3" s="91"/>
      <c r="L3" s="91"/>
      <c r="M3" s="91"/>
      <c r="N3" s="91"/>
      <c r="O3" s="91"/>
      <c r="P3" s="91"/>
      <c r="Q3" s="91"/>
      <c r="R3" s="92"/>
    </row>
    <row r="4" spans="1:19">
      <c r="A4" s="91"/>
      <c r="B4" s="91"/>
      <c r="C4" s="91"/>
      <c r="D4" s="91"/>
      <c r="E4" s="91"/>
      <c r="F4" s="91"/>
      <c r="G4" s="91"/>
      <c r="H4" s="91"/>
      <c r="I4" s="91"/>
      <c r="J4" s="91"/>
      <c r="K4" s="91"/>
      <c r="L4" s="91"/>
      <c r="M4" s="91"/>
      <c r="N4" s="91"/>
      <c r="O4" s="91"/>
      <c r="P4" s="91"/>
      <c r="Q4" s="91"/>
      <c r="R4" s="92"/>
    </row>
    <row r="5" spans="1:19">
      <c r="A5" s="93" t="s">
        <v>184</v>
      </c>
      <c r="B5" s="91"/>
      <c r="C5" s="91"/>
      <c r="D5" s="91"/>
      <c r="E5" s="91"/>
      <c r="F5" s="91"/>
      <c r="G5" s="91"/>
      <c r="H5" s="91"/>
      <c r="I5" s="91"/>
      <c r="J5" s="91"/>
      <c r="K5" s="91"/>
      <c r="L5" s="91"/>
      <c r="M5" s="91"/>
      <c r="N5" s="91"/>
      <c r="O5" s="91"/>
      <c r="P5" s="91"/>
      <c r="Q5" s="91"/>
      <c r="R5" s="92"/>
    </row>
    <row r="6" spans="1:19">
      <c r="A6" s="91"/>
      <c r="B6" s="91"/>
      <c r="C6" s="91"/>
      <c r="D6" s="91"/>
      <c r="E6" s="91"/>
      <c r="F6" s="91"/>
      <c r="G6" s="91"/>
      <c r="H6" s="91"/>
      <c r="I6" s="91"/>
      <c r="J6" s="91"/>
      <c r="K6" s="91"/>
      <c r="L6" s="91"/>
      <c r="M6" s="91"/>
      <c r="N6" s="91"/>
      <c r="O6" s="91"/>
      <c r="P6" s="91"/>
      <c r="Q6" s="91"/>
      <c r="R6" s="92"/>
    </row>
    <row r="8" spans="1:19">
      <c r="B8" s="877" t="s">
        <v>185</v>
      </c>
      <c r="C8" s="877"/>
      <c r="D8" s="877"/>
      <c r="E8" s="877"/>
      <c r="F8" s="877"/>
      <c r="G8" s="877"/>
      <c r="H8" s="877"/>
      <c r="I8" s="877"/>
      <c r="J8" s="877"/>
      <c r="K8" s="877"/>
      <c r="L8" s="877"/>
      <c r="M8" s="877"/>
      <c r="N8" s="877"/>
      <c r="O8" s="877"/>
      <c r="P8" s="877"/>
      <c r="Q8" s="877"/>
    </row>
    <row r="9" spans="1:19" ht="124.5" customHeight="1">
      <c r="B9" s="94" t="s">
        <v>4</v>
      </c>
      <c r="C9" s="95" t="s">
        <v>186</v>
      </c>
      <c r="D9" s="95" t="s">
        <v>187</v>
      </c>
      <c r="E9" s="96" t="s">
        <v>188</v>
      </c>
      <c r="F9" s="97" t="s">
        <v>189</v>
      </c>
      <c r="G9" s="98" t="s">
        <v>190</v>
      </c>
      <c r="H9" s="99" t="s">
        <v>191</v>
      </c>
      <c r="I9" s="100" t="s">
        <v>192</v>
      </c>
      <c r="J9" s="97" t="s">
        <v>193</v>
      </c>
      <c r="K9" s="98" t="s">
        <v>194</v>
      </c>
      <c r="L9" s="101" t="s">
        <v>195</v>
      </c>
      <c r="M9" s="96" t="s">
        <v>196</v>
      </c>
      <c r="N9" s="100" t="s">
        <v>197</v>
      </c>
      <c r="O9" s="102" t="s">
        <v>198</v>
      </c>
      <c r="P9" s="103" t="s">
        <v>199</v>
      </c>
      <c r="Q9" s="104" t="s">
        <v>200</v>
      </c>
    </row>
    <row r="10" spans="1:19" ht="28.5" customHeight="1">
      <c r="B10" s="105" t="s">
        <v>10</v>
      </c>
      <c r="C10" s="106" t="s">
        <v>201</v>
      </c>
      <c r="D10" s="107"/>
      <c r="E10" s="108"/>
      <c r="F10" s="109"/>
      <c r="G10" s="110"/>
      <c r="H10" s="111"/>
      <c r="I10" s="108"/>
      <c r="J10" s="109"/>
      <c r="K10" s="110"/>
      <c r="L10" s="110"/>
      <c r="M10" s="108"/>
      <c r="N10" s="112"/>
      <c r="O10" s="113"/>
      <c r="P10" s="111"/>
      <c r="Q10" s="108"/>
    </row>
    <row r="11" spans="1:19">
      <c r="B11" s="114" t="s">
        <v>12</v>
      </c>
      <c r="C11" s="115" t="s">
        <v>202</v>
      </c>
      <c r="D11" s="116">
        <f t="shared" ref="D11:Q12" si="0">D30</f>
        <v>0</v>
      </c>
      <c r="E11" s="117">
        <f t="shared" si="0"/>
        <v>0</v>
      </c>
      <c r="F11" s="118">
        <f t="shared" si="0"/>
        <v>0</v>
      </c>
      <c r="G11" s="119">
        <f t="shared" si="0"/>
        <v>0</v>
      </c>
      <c r="H11" s="120">
        <f t="shared" si="0"/>
        <v>0</v>
      </c>
      <c r="I11" s="117">
        <f t="shared" si="0"/>
        <v>0</v>
      </c>
      <c r="J11" s="118">
        <f t="shared" si="0"/>
        <v>0</v>
      </c>
      <c r="K11" s="119">
        <f t="shared" si="0"/>
        <v>0</v>
      </c>
      <c r="L11" s="119">
        <f t="shared" si="0"/>
        <v>0</v>
      </c>
      <c r="M11" s="117">
        <f t="shared" si="0"/>
        <v>0</v>
      </c>
      <c r="N11" s="121">
        <f t="shared" si="0"/>
        <v>0</v>
      </c>
      <c r="O11" s="119">
        <f t="shared" si="0"/>
        <v>0</v>
      </c>
      <c r="P11" s="119">
        <f t="shared" si="0"/>
        <v>0</v>
      </c>
      <c r="Q11" s="117">
        <f t="shared" si="0"/>
        <v>0</v>
      </c>
    </row>
    <row r="12" spans="1:19">
      <c r="B12" s="122" t="s">
        <v>18</v>
      </c>
      <c r="C12" s="123" t="s">
        <v>203</v>
      </c>
      <c r="D12" s="124">
        <f t="shared" si="0"/>
        <v>0</v>
      </c>
      <c r="E12" s="125">
        <f t="shared" si="0"/>
        <v>0</v>
      </c>
      <c r="F12" s="126">
        <f t="shared" si="0"/>
        <v>0</v>
      </c>
      <c r="G12" s="127">
        <f t="shared" si="0"/>
        <v>0</v>
      </c>
      <c r="H12" s="128">
        <f t="shared" si="0"/>
        <v>0</v>
      </c>
      <c r="I12" s="125">
        <f t="shared" si="0"/>
        <v>0</v>
      </c>
      <c r="J12" s="126">
        <f t="shared" si="0"/>
        <v>0</v>
      </c>
      <c r="K12" s="127">
        <f t="shared" si="0"/>
        <v>0</v>
      </c>
      <c r="L12" s="127">
        <f t="shared" si="0"/>
        <v>0</v>
      </c>
      <c r="M12" s="125">
        <f t="shared" si="0"/>
        <v>0</v>
      </c>
      <c r="N12" s="129">
        <f t="shared" si="0"/>
        <v>0</v>
      </c>
      <c r="O12" s="130">
        <f>O31</f>
        <v>0</v>
      </c>
      <c r="P12" s="128">
        <f t="shared" si="0"/>
        <v>0</v>
      </c>
      <c r="Q12" s="125">
        <f t="shared" si="0"/>
        <v>0</v>
      </c>
    </row>
    <row r="13" spans="1:19">
      <c r="B13" s="122" t="s">
        <v>46</v>
      </c>
      <c r="C13" s="123" t="s">
        <v>204</v>
      </c>
      <c r="D13" s="124">
        <f t="shared" ref="D13:Q13" si="1">D34+D93</f>
        <v>117.08656000000002</v>
      </c>
      <c r="E13" s="125">
        <f t="shared" si="1"/>
        <v>31.840718127999995</v>
      </c>
      <c r="F13" s="126">
        <f t="shared" si="1"/>
        <v>13.314885808</v>
      </c>
      <c r="G13" s="127">
        <f t="shared" si="1"/>
        <v>5.0415099999999997</v>
      </c>
      <c r="H13" s="128">
        <f t="shared" si="1"/>
        <v>13.48432232</v>
      </c>
      <c r="I13" s="125">
        <f t="shared" si="1"/>
        <v>79.909590533000014</v>
      </c>
      <c r="J13" s="126">
        <f t="shared" si="1"/>
        <v>22.826803026</v>
      </c>
      <c r="K13" s="127">
        <f t="shared" si="1"/>
        <v>55.726970700999999</v>
      </c>
      <c r="L13" s="127">
        <f t="shared" si="1"/>
        <v>1.355816806</v>
      </c>
      <c r="M13" s="125">
        <f t="shared" si="1"/>
        <v>0</v>
      </c>
      <c r="N13" s="129">
        <f t="shared" si="1"/>
        <v>0.31433992200000005</v>
      </c>
      <c r="O13" s="130">
        <f t="shared" si="1"/>
        <v>0.31433992200000005</v>
      </c>
      <c r="P13" s="128">
        <f t="shared" si="1"/>
        <v>0</v>
      </c>
      <c r="Q13" s="125">
        <f t="shared" si="1"/>
        <v>5.0219114170000001</v>
      </c>
    </row>
    <row r="14" spans="1:19" s="2" customFormat="1" ht="35.25" customHeight="1">
      <c r="B14" s="131" t="s">
        <v>48</v>
      </c>
      <c r="C14" s="132" t="s">
        <v>205</v>
      </c>
      <c r="D14" s="133">
        <f t="shared" ref="D14:Q14" si="2">D35+D94</f>
        <v>102.62861000000001</v>
      </c>
      <c r="E14" s="134">
        <f t="shared" si="2"/>
        <v>26.028288127999996</v>
      </c>
      <c r="F14" s="135">
        <f t="shared" si="2"/>
        <v>12.916875808</v>
      </c>
      <c r="G14" s="136">
        <f t="shared" si="2"/>
        <v>4.8902700000000001</v>
      </c>
      <c r="H14" s="137">
        <f t="shared" si="2"/>
        <v>8.2211423200000002</v>
      </c>
      <c r="I14" s="134">
        <f t="shared" si="2"/>
        <v>76.546830533000005</v>
      </c>
      <c r="J14" s="135">
        <f t="shared" si="2"/>
        <v>22.600033026000002</v>
      </c>
      <c r="K14" s="136">
        <f t="shared" si="2"/>
        <v>53.446360700999996</v>
      </c>
      <c r="L14" s="136">
        <f t="shared" si="2"/>
        <v>0.50043680599999996</v>
      </c>
      <c r="M14" s="134">
        <f t="shared" si="2"/>
        <v>0</v>
      </c>
      <c r="N14" s="138">
        <f t="shared" si="2"/>
        <v>4.4449922000000003E-2</v>
      </c>
      <c r="O14" s="139">
        <f t="shared" si="2"/>
        <v>4.4449922000000003E-2</v>
      </c>
      <c r="P14" s="137">
        <f t="shared" si="2"/>
        <v>0</v>
      </c>
      <c r="Q14" s="134">
        <f t="shared" si="2"/>
        <v>9.0414169999999995E-3</v>
      </c>
      <c r="R14" s="140"/>
      <c r="S14" s="140"/>
    </row>
    <row r="15" spans="1:19">
      <c r="B15" s="122" t="s">
        <v>206</v>
      </c>
      <c r="C15" s="123" t="s">
        <v>207</v>
      </c>
      <c r="D15" s="124">
        <f t="shared" ref="D15:Q15" si="3">D37</f>
        <v>0</v>
      </c>
      <c r="E15" s="125">
        <f t="shared" si="3"/>
        <v>0</v>
      </c>
      <c r="F15" s="126">
        <f t="shared" si="3"/>
        <v>0</v>
      </c>
      <c r="G15" s="127">
        <f t="shared" si="3"/>
        <v>0</v>
      </c>
      <c r="H15" s="128">
        <f t="shared" si="3"/>
        <v>0</v>
      </c>
      <c r="I15" s="125">
        <f t="shared" si="3"/>
        <v>0</v>
      </c>
      <c r="J15" s="126">
        <f t="shared" si="3"/>
        <v>0</v>
      </c>
      <c r="K15" s="127">
        <f t="shared" si="3"/>
        <v>0</v>
      </c>
      <c r="L15" s="127">
        <f t="shared" si="3"/>
        <v>0</v>
      </c>
      <c r="M15" s="125">
        <f t="shared" si="3"/>
        <v>0</v>
      </c>
      <c r="N15" s="129">
        <f t="shared" si="3"/>
        <v>0</v>
      </c>
      <c r="O15" s="130">
        <f t="shared" si="3"/>
        <v>0</v>
      </c>
      <c r="P15" s="128">
        <f t="shared" si="3"/>
        <v>0</v>
      </c>
      <c r="Q15" s="125">
        <f t="shared" si="3"/>
        <v>0</v>
      </c>
    </row>
    <row r="16" spans="1:19">
      <c r="B16" s="122" t="s">
        <v>208</v>
      </c>
      <c r="C16" s="123" t="s">
        <v>209</v>
      </c>
      <c r="D16" s="124">
        <f t="shared" ref="D16:Q16" si="4">D45+D101+D198</f>
        <v>73.672609999999992</v>
      </c>
      <c r="E16" s="125">
        <f t="shared" si="4"/>
        <v>27.199318307683498</v>
      </c>
      <c r="F16" s="126">
        <f t="shared" si="4"/>
        <v>5.5099723680657275</v>
      </c>
      <c r="G16" s="127">
        <f t="shared" si="4"/>
        <v>2.3732571477190602E-3</v>
      </c>
      <c r="H16" s="128">
        <f t="shared" si="4"/>
        <v>21.686972682470056</v>
      </c>
      <c r="I16" s="125">
        <f t="shared" si="4"/>
        <v>37.98480942308862</v>
      </c>
      <c r="J16" s="126">
        <f t="shared" si="4"/>
        <v>20.244240859409416</v>
      </c>
      <c r="K16" s="127">
        <f t="shared" si="4"/>
        <v>15.02755360785533</v>
      </c>
      <c r="L16" s="127">
        <f t="shared" si="4"/>
        <v>2.7130149558238816</v>
      </c>
      <c r="M16" s="125">
        <f t="shared" si="4"/>
        <v>0</v>
      </c>
      <c r="N16" s="129">
        <f t="shared" si="4"/>
        <v>6.4741035068954194</v>
      </c>
      <c r="O16" s="130">
        <f t="shared" si="4"/>
        <v>6.4741035068954194</v>
      </c>
      <c r="P16" s="128">
        <f t="shared" si="4"/>
        <v>0</v>
      </c>
      <c r="Q16" s="125">
        <f t="shared" si="4"/>
        <v>2.0143787623324552</v>
      </c>
    </row>
    <row r="17" spans="1:22" s="2" customFormat="1">
      <c r="B17" s="141" t="s">
        <v>210</v>
      </c>
      <c r="C17" s="142" t="s">
        <v>211</v>
      </c>
      <c r="D17" s="143">
        <f t="shared" ref="D17:Q17" si="5">D46+D102+D199</f>
        <v>47.822290000000002</v>
      </c>
      <c r="E17" s="144">
        <f t="shared" si="5"/>
        <v>19.25614763287183</v>
      </c>
      <c r="F17" s="145">
        <f t="shared" si="5"/>
        <v>3.5494985567436106</v>
      </c>
      <c r="G17" s="146">
        <f t="shared" si="5"/>
        <v>1.8538910666178365E-4</v>
      </c>
      <c r="H17" s="147">
        <f t="shared" si="5"/>
        <v>15.706463687021559</v>
      </c>
      <c r="I17" s="144">
        <f t="shared" si="5"/>
        <v>23.570660413866179</v>
      </c>
      <c r="J17" s="145">
        <f t="shared" si="5"/>
        <v>11.508664983807806</v>
      </c>
      <c r="K17" s="146">
        <f t="shared" si="5"/>
        <v>10.148137282945484</v>
      </c>
      <c r="L17" s="146">
        <f t="shared" si="5"/>
        <v>1.9138581471128921</v>
      </c>
      <c r="M17" s="144">
        <f t="shared" si="5"/>
        <v>0</v>
      </c>
      <c r="N17" s="148">
        <f t="shared" si="5"/>
        <v>3.5998581797374825</v>
      </c>
      <c r="O17" s="149">
        <f t="shared" si="5"/>
        <v>3.5998581797374825</v>
      </c>
      <c r="P17" s="147">
        <f t="shared" si="5"/>
        <v>0</v>
      </c>
      <c r="Q17" s="144">
        <f t="shared" si="5"/>
        <v>1.3956237735245063</v>
      </c>
      <c r="R17" s="140"/>
      <c r="S17" s="140"/>
    </row>
    <row r="18" spans="1:22" s="2" customFormat="1">
      <c r="B18" s="141" t="s">
        <v>212</v>
      </c>
      <c r="C18" s="142" t="s">
        <v>213</v>
      </c>
      <c r="D18" s="143">
        <f t="shared" ref="D18:Q18" si="6">D49+D105+D202</f>
        <v>0</v>
      </c>
      <c r="E18" s="144">
        <f t="shared" si="6"/>
        <v>0</v>
      </c>
      <c r="F18" s="145">
        <f t="shared" si="6"/>
        <v>0</v>
      </c>
      <c r="G18" s="146">
        <f t="shared" si="6"/>
        <v>0</v>
      </c>
      <c r="H18" s="147">
        <f t="shared" si="6"/>
        <v>0</v>
      </c>
      <c r="I18" s="144">
        <f t="shared" si="6"/>
        <v>0</v>
      </c>
      <c r="J18" s="145">
        <f t="shared" si="6"/>
        <v>0</v>
      </c>
      <c r="K18" s="146">
        <f t="shared" si="6"/>
        <v>0</v>
      </c>
      <c r="L18" s="146">
        <f t="shared" si="6"/>
        <v>0</v>
      </c>
      <c r="M18" s="144">
        <f t="shared" si="6"/>
        <v>0</v>
      </c>
      <c r="N18" s="148">
        <f t="shared" si="6"/>
        <v>0</v>
      </c>
      <c r="O18" s="149">
        <f t="shared" si="6"/>
        <v>0</v>
      </c>
      <c r="P18" s="147">
        <f t="shared" si="6"/>
        <v>0</v>
      </c>
      <c r="Q18" s="144">
        <f t="shared" si="6"/>
        <v>0</v>
      </c>
      <c r="R18" s="140"/>
      <c r="S18" s="140"/>
    </row>
    <row r="19" spans="1:22" s="2" customFormat="1">
      <c r="B19" s="150" t="s">
        <v>214</v>
      </c>
      <c r="C19" s="151" t="s">
        <v>215</v>
      </c>
      <c r="D19" s="152">
        <f t="shared" ref="D19:Q19" si="7">D47+D103+D200</f>
        <v>24.446370000000002</v>
      </c>
      <c r="E19" s="153">
        <f t="shared" si="7"/>
        <v>7.9431706748116691</v>
      </c>
      <c r="F19" s="154">
        <f t="shared" si="7"/>
        <v>1.960473811322117</v>
      </c>
      <c r="G19" s="155">
        <f t="shared" si="7"/>
        <v>2.1878680410572764E-3</v>
      </c>
      <c r="H19" s="156">
        <f t="shared" si="7"/>
        <v>5.9805089954484938</v>
      </c>
      <c r="I19" s="153">
        <f t="shared" si="7"/>
        <v>13.934149009222445</v>
      </c>
      <c r="J19" s="154">
        <f t="shared" si="7"/>
        <v>8.7355758756016098</v>
      </c>
      <c r="K19" s="155">
        <f t="shared" si="7"/>
        <v>4.399416324909847</v>
      </c>
      <c r="L19" s="155">
        <f t="shared" si="7"/>
        <v>0.79915680871098926</v>
      </c>
      <c r="M19" s="153">
        <f t="shared" si="7"/>
        <v>0</v>
      </c>
      <c r="N19" s="157">
        <f t="shared" si="7"/>
        <v>1.9502953271579371</v>
      </c>
      <c r="O19" s="158">
        <f t="shared" si="7"/>
        <v>1.9502953271579371</v>
      </c>
      <c r="P19" s="156">
        <f t="shared" si="7"/>
        <v>0</v>
      </c>
      <c r="Q19" s="153">
        <f t="shared" si="7"/>
        <v>0.61875498880794921</v>
      </c>
      <c r="R19" s="140"/>
      <c r="S19" s="140"/>
    </row>
    <row r="20" spans="1:22">
      <c r="B20" s="122" t="s">
        <v>216</v>
      </c>
      <c r="C20" s="159" t="s">
        <v>217</v>
      </c>
      <c r="D20" s="124">
        <f t="shared" ref="D20:Q20" si="8">D52+D108+D205</f>
        <v>610.96665999999993</v>
      </c>
      <c r="E20" s="125">
        <f t="shared" si="8"/>
        <v>237.64075546423132</v>
      </c>
      <c r="F20" s="126">
        <f t="shared" si="8"/>
        <v>64.308365256464981</v>
      </c>
      <c r="G20" s="127">
        <f t="shared" si="8"/>
        <v>1.9118194996624493E-2</v>
      </c>
      <c r="H20" s="128">
        <f t="shared" si="8"/>
        <v>173.31327201276974</v>
      </c>
      <c r="I20" s="125">
        <f t="shared" si="8"/>
        <v>295.6343517732189</v>
      </c>
      <c r="J20" s="126">
        <f t="shared" si="8"/>
        <v>199.29441414949966</v>
      </c>
      <c r="K20" s="127">
        <f t="shared" si="8"/>
        <v>73.070590488210883</v>
      </c>
      <c r="L20" s="127">
        <f t="shared" si="8"/>
        <v>23.269347135508397</v>
      </c>
      <c r="M20" s="125">
        <f t="shared" si="8"/>
        <v>0</v>
      </c>
      <c r="N20" s="129">
        <f t="shared" si="8"/>
        <v>63.483724711961727</v>
      </c>
      <c r="O20" s="130">
        <f t="shared" si="8"/>
        <v>63.483724711961727</v>
      </c>
      <c r="P20" s="128">
        <f t="shared" si="8"/>
        <v>0</v>
      </c>
      <c r="Q20" s="125">
        <f t="shared" si="8"/>
        <v>14.207828050588027</v>
      </c>
    </row>
    <row r="21" spans="1:22">
      <c r="B21" s="141" t="s">
        <v>218</v>
      </c>
      <c r="C21" s="160" t="s">
        <v>219</v>
      </c>
      <c r="D21" s="143">
        <f t="shared" ref="D21:Q21" si="9">D53+D109+D206</f>
        <v>511.43092000000001</v>
      </c>
      <c r="E21" s="144">
        <f t="shared" si="9"/>
        <v>198.95373478604719</v>
      </c>
      <c r="F21" s="145">
        <f t="shared" si="9"/>
        <v>53.612578603350933</v>
      </c>
      <c r="G21" s="146">
        <f t="shared" si="9"/>
        <v>1.5308552389732815E-2</v>
      </c>
      <c r="H21" s="147">
        <f t="shared" si="9"/>
        <v>145.32584763030653</v>
      </c>
      <c r="I21" s="144">
        <f t="shared" si="9"/>
        <v>248.55568960653321</v>
      </c>
      <c r="J21" s="145">
        <f t="shared" si="9"/>
        <v>166.74429331354631</v>
      </c>
      <c r="K21" s="146">
        <f t="shared" si="9"/>
        <v>62.528747403211653</v>
      </c>
      <c r="L21" s="146">
        <f t="shared" si="9"/>
        <v>19.282648889775245</v>
      </c>
      <c r="M21" s="144">
        <f t="shared" si="9"/>
        <v>0</v>
      </c>
      <c r="N21" s="148">
        <f t="shared" si="9"/>
        <v>52.30150967289778</v>
      </c>
      <c r="O21" s="149">
        <f t="shared" si="9"/>
        <v>52.30150967289778</v>
      </c>
      <c r="P21" s="147">
        <f t="shared" si="9"/>
        <v>0</v>
      </c>
      <c r="Q21" s="144">
        <f t="shared" si="9"/>
        <v>11.619985934521821</v>
      </c>
    </row>
    <row r="22" spans="1:22">
      <c r="A22" s="161"/>
      <c r="B22" s="162" t="s">
        <v>220</v>
      </c>
      <c r="C22" s="163" t="s">
        <v>221</v>
      </c>
      <c r="D22" s="164">
        <f>D32+D33+D47+D69+D71+D75+D77+D78+D79+D81+D87+D88+D103+D122+D124+D128+D131+D132+D134+D140+D141+D200+D219+D221+D225+D227+D228+D229+D231+D238+D239+D130</f>
        <v>59.810720000000003</v>
      </c>
      <c r="E22" s="165">
        <f t="shared" ref="E22:Q22" si="10">E32+E33+E47+E69+E71+E75+E77+E78+E79+E81+E87+E88+E103+E122+E124+E128+E131+E132+E134+E140+E141+E200+E219+E221+E225+E227+E228+E229+E231+E238+E239+E130</f>
        <v>12.991344026426885</v>
      </c>
      <c r="F22" s="166">
        <f t="shared" si="10"/>
        <v>2.5419154365796945</v>
      </c>
      <c r="G22" s="167">
        <f t="shared" si="10"/>
        <v>3.3409050529849462E-3</v>
      </c>
      <c r="H22" s="168">
        <f t="shared" si="10"/>
        <v>10.446087684794207</v>
      </c>
      <c r="I22" s="165">
        <f t="shared" si="10"/>
        <v>37.541333266393849</v>
      </c>
      <c r="J22" s="166">
        <f t="shared" si="10"/>
        <v>16.420573591649664</v>
      </c>
      <c r="K22" s="167">
        <f t="shared" si="10"/>
        <v>18.434082601172069</v>
      </c>
      <c r="L22" s="167">
        <f t="shared" si="10"/>
        <v>2.6866770735721119</v>
      </c>
      <c r="M22" s="165">
        <f t="shared" si="10"/>
        <v>0</v>
      </c>
      <c r="N22" s="169">
        <f t="shared" si="10"/>
        <v>7.6568981424720191</v>
      </c>
      <c r="O22" s="170">
        <f t="shared" si="10"/>
        <v>7.6568981424720191</v>
      </c>
      <c r="P22" s="168">
        <f t="shared" si="10"/>
        <v>0</v>
      </c>
      <c r="Q22" s="171">
        <f t="shared" si="10"/>
        <v>1.6211445647072489</v>
      </c>
    </row>
    <row r="23" spans="1:22">
      <c r="A23" s="161"/>
      <c r="B23" s="172" t="s">
        <v>222</v>
      </c>
      <c r="C23" s="106" t="s">
        <v>223</v>
      </c>
      <c r="D23" s="173">
        <f t="shared" ref="D23:Q23" si="11">D29+D92+D190</f>
        <v>1114.2910200000001</v>
      </c>
      <c r="E23" s="172">
        <f t="shared" si="11"/>
        <v>399.61941052835533</v>
      </c>
      <c r="F23" s="174">
        <f t="shared" si="11"/>
        <v>102.76285618411706</v>
      </c>
      <c r="G23" s="175">
        <f t="shared" si="11"/>
        <v>5.0672685855971009</v>
      </c>
      <c r="H23" s="176">
        <f t="shared" si="11"/>
        <v>291.7892857586412</v>
      </c>
      <c r="I23" s="172">
        <f t="shared" si="11"/>
        <v>563.59573817595015</v>
      </c>
      <c r="J23" s="174">
        <f t="shared" si="11"/>
        <v>302.42238202436045</v>
      </c>
      <c r="K23" s="175">
        <f t="shared" si="11"/>
        <v>212.51004392280871</v>
      </c>
      <c r="L23" s="175">
        <f t="shared" si="11"/>
        <v>48.663312228780953</v>
      </c>
      <c r="M23" s="172">
        <f t="shared" si="11"/>
        <v>0</v>
      </c>
      <c r="N23" s="177">
        <f t="shared" si="11"/>
        <v>111.337648181741</v>
      </c>
      <c r="O23" s="178">
        <f t="shared" si="11"/>
        <v>111.337648181741</v>
      </c>
      <c r="P23" s="176">
        <f t="shared" si="11"/>
        <v>0</v>
      </c>
      <c r="Q23" s="179">
        <f t="shared" si="11"/>
        <v>34.06115311395358</v>
      </c>
      <c r="T23" s="89"/>
      <c r="U23" s="180"/>
      <c r="V23" s="3"/>
    </row>
    <row r="24" spans="1:22">
      <c r="B24" s="181" t="s">
        <v>224</v>
      </c>
      <c r="C24" s="182" t="s">
        <v>225</v>
      </c>
      <c r="D24" s="124">
        <f t="shared" ref="D24:D31" si="12">E24+I24+M24+N24+Q24</f>
        <v>965.04268000000002</v>
      </c>
      <c r="E24" s="125">
        <f t="shared" ref="E24:Q24" si="13">SUM(E25:E27)</f>
        <v>344.5825191683553</v>
      </c>
      <c r="F24" s="126">
        <f t="shared" si="13"/>
        <v>89.255023224117053</v>
      </c>
      <c r="G24" s="127">
        <f t="shared" si="13"/>
        <v>0.17699858559710083</v>
      </c>
      <c r="H24" s="128">
        <f t="shared" si="13"/>
        <v>255.15049735864116</v>
      </c>
      <c r="I24" s="125">
        <f t="shared" si="13"/>
        <v>475.77692134095008</v>
      </c>
      <c r="J24" s="126">
        <f t="shared" si="13"/>
        <v>277.98442815436044</v>
      </c>
      <c r="K24" s="127">
        <f t="shared" si="13"/>
        <v>149.8247659278087</v>
      </c>
      <c r="L24" s="127">
        <f t="shared" si="13"/>
        <v>47.967727258780947</v>
      </c>
      <c r="M24" s="125">
        <f t="shared" si="13"/>
        <v>0</v>
      </c>
      <c r="N24" s="129">
        <f t="shared" si="13"/>
        <v>110.743034791741</v>
      </c>
      <c r="O24" s="130">
        <f t="shared" si="13"/>
        <v>110.743034791741</v>
      </c>
      <c r="P24" s="128">
        <f t="shared" si="13"/>
        <v>0</v>
      </c>
      <c r="Q24" s="181">
        <f t="shared" si="13"/>
        <v>33.940204698953579</v>
      </c>
      <c r="T24" s="89"/>
      <c r="U24" s="89"/>
      <c r="V24" s="183"/>
    </row>
    <row r="25" spans="1:22">
      <c r="B25" s="184" t="s">
        <v>226</v>
      </c>
      <c r="C25" s="185" t="s">
        <v>227</v>
      </c>
      <c r="D25" s="186">
        <f t="shared" si="12"/>
        <v>673.04789000000005</v>
      </c>
      <c r="E25" s="184">
        <f t="shared" ref="E25:E30" si="14">SUM(F25:H25)</f>
        <v>234.54201999999998</v>
      </c>
      <c r="F25" s="187">
        <f>F29-F30-F31-F35-F38-F39-F59-F60-F91</f>
        <v>60.019350000000003</v>
      </c>
      <c r="G25" s="188">
        <f>G29-G30-G31-G35-G38-G39-G59-G60-G91</f>
        <v>0.1512399999999996</v>
      </c>
      <c r="H25" s="189">
        <f>H29-H30-H31-H35-H38-H39-H59-H60-H91</f>
        <v>174.37142999999998</v>
      </c>
      <c r="I25" s="184">
        <f t="shared" ref="I25:I57" si="15">SUM(J25:L25)</f>
        <v>333.07979</v>
      </c>
      <c r="J25" s="187">
        <f t="shared" ref="J25:Q25" si="16">J29-J30-J31-J35-J38-J39-J59-J60-J91</f>
        <v>187.00187</v>
      </c>
      <c r="K25" s="188">
        <f t="shared" si="16"/>
        <v>110.45588000000002</v>
      </c>
      <c r="L25" s="188">
        <f t="shared" si="16"/>
        <v>35.622039999999998</v>
      </c>
      <c r="M25" s="184">
        <f t="shared" si="16"/>
        <v>0</v>
      </c>
      <c r="N25" s="190">
        <f>SUM(O25:P25)</f>
        <v>79.5017</v>
      </c>
      <c r="O25" s="191">
        <f t="shared" si="16"/>
        <v>79.5017</v>
      </c>
      <c r="P25" s="189">
        <f t="shared" si="16"/>
        <v>0</v>
      </c>
      <c r="Q25" s="184">
        <f t="shared" si="16"/>
        <v>25.924380000000006</v>
      </c>
      <c r="T25" s="89"/>
      <c r="U25" s="89"/>
      <c r="V25" s="183"/>
    </row>
    <row r="26" spans="1:22">
      <c r="B26" s="184" t="s">
        <v>228</v>
      </c>
      <c r="C26" s="192" t="s">
        <v>229</v>
      </c>
      <c r="D26" s="193">
        <f t="shared" si="12"/>
        <v>151.55223000000001</v>
      </c>
      <c r="E26" s="194">
        <f t="shared" si="14"/>
        <v>59.893441296000006</v>
      </c>
      <c r="F26" s="195">
        <f>F92-F94-F143</f>
        <v>16.246399056000001</v>
      </c>
      <c r="G26" s="196">
        <f>G92-G94-G143</f>
        <v>0</v>
      </c>
      <c r="H26" s="197">
        <f>H92-H94-H143</f>
        <v>43.647042240000005</v>
      </c>
      <c r="I26" s="194">
        <f t="shared" si="15"/>
        <v>73.457365881000001</v>
      </c>
      <c r="J26" s="195">
        <f t="shared" ref="J26:Q26" si="17">J92-J94-J143</f>
        <v>50.52751348200001</v>
      </c>
      <c r="K26" s="196">
        <f t="shared" si="17"/>
        <v>17.564903457</v>
      </c>
      <c r="L26" s="196">
        <f t="shared" si="17"/>
        <v>5.3649489419999998</v>
      </c>
      <c r="M26" s="194">
        <f t="shared" si="17"/>
        <v>0</v>
      </c>
      <c r="N26" s="198">
        <f>SUM(O26:P26)</f>
        <v>15.124912553999998</v>
      </c>
      <c r="O26" s="199">
        <f t="shared" si="17"/>
        <v>15.124912553999998</v>
      </c>
      <c r="P26" s="197">
        <f t="shared" si="17"/>
        <v>0</v>
      </c>
      <c r="Q26" s="194">
        <f t="shared" si="17"/>
        <v>3.076510268999999</v>
      </c>
    </row>
    <row r="27" spans="1:22">
      <c r="B27" s="184" t="s">
        <v>230</v>
      </c>
      <c r="C27" s="200" t="s">
        <v>231</v>
      </c>
      <c r="D27" s="201">
        <f t="shared" si="12"/>
        <v>140.44256000000001</v>
      </c>
      <c r="E27" s="202">
        <f t="shared" si="14"/>
        <v>50.147057872355326</v>
      </c>
      <c r="F27" s="203">
        <f>F190</f>
        <v>12.989274168117053</v>
      </c>
      <c r="G27" s="204">
        <f>G190</f>
        <v>2.5758585597101227E-2</v>
      </c>
      <c r="H27" s="205">
        <f>H190</f>
        <v>37.132025118641174</v>
      </c>
      <c r="I27" s="202">
        <f t="shared" si="15"/>
        <v>69.239765459950092</v>
      </c>
      <c r="J27" s="203">
        <f t="shared" ref="J27:Q27" si="18">J190</f>
        <v>40.455044672360458</v>
      </c>
      <c r="K27" s="204">
        <f t="shared" si="18"/>
        <v>21.803982470808673</v>
      </c>
      <c r="L27" s="204">
        <f t="shared" si="18"/>
        <v>6.9807383167809505</v>
      </c>
      <c r="M27" s="202">
        <f t="shared" si="18"/>
        <v>0</v>
      </c>
      <c r="N27" s="206">
        <f>SUM(O27:P27)</f>
        <v>16.116422237740998</v>
      </c>
      <c r="O27" s="207">
        <f t="shared" si="18"/>
        <v>16.116422237740998</v>
      </c>
      <c r="P27" s="205">
        <f t="shared" si="18"/>
        <v>0</v>
      </c>
      <c r="Q27" s="202">
        <f t="shared" si="18"/>
        <v>4.9393144299535745</v>
      </c>
    </row>
    <row r="28" spans="1:22">
      <c r="B28" s="181" t="s">
        <v>232</v>
      </c>
      <c r="C28" s="182" t="s">
        <v>233</v>
      </c>
      <c r="D28" s="173">
        <f t="shared" si="12"/>
        <v>143.57127</v>
      </c>
      <c r="E28" s="172">
        <f t="shared" si="14"/>
        <v>55.036891359999998</v>
      </c>
      <c r="F28" s="174">
        <f>F30+F31+F35+F38+F39+F59+F60+F91+F94+F143</f>
        <v>13.50783296</v>
      </c>
      <c r="G28" s="175">
        <f>G30+G31+G35+G38+G39+G59+G60+G91+G94+G143</f>
        <v>4.8902700000000001</v>
      </c>
      <c r="H28" s="176">
        <f>H30+H31+H35+H38+H39+H59+H60+H91+H94+H143</f>
        <v>36.638788399999996</v>
      </c>
      <c r="I28" s="172">
        <f t="shared" si="15"/>
        <v>87.818816835000007</v>
      </c>
      <c r="J28" s="174">
        <f t="shared" ref="J28:Q28" si="19">J30+J31+J35+J38+J39+J59+J60+J91+J94+J143</f>
        <v>24.437953870000001</v>
      </c>
      <c r="K28" s="175">
        <f t="shared" si="19"/>
        <v>62.685277995</v>
      </c>
      <c r="L28" s="175">
        <f t="shared" si="19"/>
        <v>0.69558496999999997</v>
      </c>
      <c r="M28" s="172">
        <f t="shared" si="19"/>
        <v>0</v>
      </c>
      <c r="N28" s="177">
        <f>SUM(O28:P28)</f>
        <v>0.59461339000000002</v>
      </c>
      <c r="O28" s="178">
        <f t="shared" si="19"/>
        <v>0.59461339000000002</v>
      </c>
      <c r="P28" s="176">
        <f t="shared" si="19"/>
        <v>0</v>
      </c>
      <c r="Q28" s="172">
        <f t="shared" si="19"/>
        <v>0.12094841499999999</v>
      </c>
    </row>
    <row r="29" spans="1:22" ht="45" customHeight="1">
      <c r="B29" s="105" t="s">
        <v>51</v>
      </c>
      <c r="C29" s="106" t="s">
        <v>234</v>
      </c>
      <c r="D29" s="208">
        <f t="shared" si="12"/>
        <v>810.66111000000012</v>
      </c>
      <c r="E29" s="105">
        <f t="shared" si="14"/>
        <v>287.22429</v>
      </c>
      <c r="F29" s="209">
        <f>F30+F31+F34+F37+F40+F43+F45+F51+F52+F58+F65+F68+F83+F84</f>
        <v>72.888480000000001</v>
      </c>
      <c r="G29" s="210">
        <f>G30+G31+G34+G37+G40+G43+G45+G51+G52+G58+G65+G68+G83+G84</f>
        <v>5.0415099999999997</v>
      </c>
      <c r="H29" s="211">
        <f>H30+H31+H34+H37+H40+H43+H45+H51+H52+H58+H65+H68+H83+H84</f>
        <v>209.29429999999999</v>
      </c>
      <c r="I29" s="105">
        <f t="shared" si="15"/>
        <v>418.01074000000006</v>
      </c>
      <c r="J29" s="209">
        <f t="shared" ref="J29:Q29" si="20">J30+J31+J34+J37+J40+J43+J45+J51+J52+J58+J65+J68+J83+J84</f>
        <v>209.45340999999999</v>
      </c>
      <c r="K29" s="210">
        <f t="shared" si="20"/>
        <v>172.45062000000001</v>
      </c>
      <c r="L29" s="210">
        <f t="shared" si="20"/>
        <v>36.10671</v>
      </c>
      <c r="M29" s="105">
        <f t="shared" si="20"/>
        <v>0</v>
      </c>
      <c r="N29" s="212">
        <f>SUM(O29:P29)</f>
        <v>79.5017</v>
      </c>
      <c r="O29" s="213">
        <f t="shared" si="20"/>
        <v>79.5017</v>
      </c>
      <c r="P29" s="211">
        <f t="shared" si="20"/>
        <v>0</v>
      </c>
      <c r="Q29" s="105">
        <f t="shared" si="20"/>
        <v>25.924380000000006</v>
      </c>
      <c r="R29" s="214"/>
      <c r="S29" s="214"/>
      <c r="T29" s="183"/>
    </row>
    <row r="30" spans="1:22">
      <c r="B30" s="114" t="s">
        <v>53</v>
      </c>
      <c r="C30" s="115" t="s">
        <v>202</v>
      </c>
      <c r="D30" s="116">
        <f t="shared" si="12"/>
        <v>0</v>
      </c>
      <c r="E30" s="117">
        <f t="shared" si="14"/>
        <v>0</v>
      </c>
      <c r="F30" s="215">
        <v>0</v>
      </c>
      <c r="G30" s="216">
        <v>0</v>
      </c>
      <c r="H30" s="217">
        <v>0</v>
      </c>
      <c r="I30" s="117">
        <f t="shared" si="15"/>
        <v>0</v>
      </c>
      <c r="J30" s="215">
        <v>0</v>
      </c>
      <c r="K30" s="216">
        <v>0</v>
      </c>
      <c r="L30" s="216">
        <v>0</v>
      </c>
      <c r="M30" s="218">
        <v>0</v>
      </c>
      <c r="N30" s="125">
        <f t="shared" ref="N30:N50" si="21">SUM(O30:P30)</f>
        <v>0</v>
      </c>
      <c r="O30" s="219">
        <v>0</v>
      </c>
      <c r="P30" s="217">
        <v>0</v>
      </c>
      <c r="Q30" s="220">
        <v>0</v>
      </c>
    </row>
    <row r="31" spans="1:22">
      <c r="B31" s="122" t="s">
        <v>62</v>
      </c>
      <c r="C31" s="221" t="s">
        <v>203</v>
      </c>
      <c r="D31" s="124">
        <f t="shared" si="12"/>
        <v>0</v>
      </c>
      <c r="E31" s="125">
        <v>0</v>
      </c>
      <c r="F31" s="126">
        <f>SUM(F32:F33)</f>
        <v>0</v>
      </c>
      <c r="G31" s="127">
        <f>SUM(G32:G33)</f>
        <v>0</v>
      </c>
      <c r="H31" s="128">
        <f>SUM(H32:H33)</f>
        <v>0</v>
      </c>
      <c r="I31" s="125">
        <f t="shared" si="15"/>
        <v>0</v>
      </c>
      <c r="J31" s="126">
        <f t="shared" ref="J31:Q31" si="22">SUM(J32:J33)</f>
        <v>0</v>
      </c>
      <c r="K31" s="127">
        <f t="shared" si="22"/>
        <v>0</v>
      </c>
      <c r="L31" s="127">
        <f t="shared" si="22"/>
        <v>0</v>
      </c>
      <c r="M31" s="124">
        <f t="shared" si="22"/>
        <v>0</v>
      </c>
      <c r="N31" s="125">
        <f t="shared" si="21"/>
        <v>0</v>
      </c>
      <c r="O31" s="130">
        <f t="shared" si="22"/>
        <v>0</v>
      </c>
      <c r="P31" s="128">
        <f t="shared" si="22"/>
        <v>0</v>
      </c>
      <c r="Q31" s="125">
        <f t="shared" si="22"/>
        <v>0</v>
      </c>
    </row>
    <row r="32" spans="1:22">
      <c r="B32" s="141" t="s">
        <v>64</v>
      </c>
      <c r="C32" s="142" t="s">
        <v>203</v>
      </c>
      <c r="D32" s="186">
        <f>I32+M32</f>
        <v>0</v>
      </c>
      <c r="E32" s="222">
        <v>0</v>
      </c>
      <c r="F32" s="223">
        <v>0</v>
      </c>
      <c r="G32" s="59">
        <v>0</v>
      </c>
      <c r="H32" s="224">
        <v>0</v>
      </c>
      <c r="I32" s="184">
        <f t="shared" si="15"/>
        <v>0</v>
      </c>
      <c r="J32" s="223">
        <v>0</v>
      </c>
      <c r="K32" s="59">
        <v>0</v>
      </c>
      <c r="L32" s="59">
        <v>0</v>
      </c>
      <c r="M32" s="225">
        <v>0</v>
      </c>
      <c r="N32" s="184">
        <f t="shared" si="21"/>
        <v>0</v>
      </c>
      <c r="O32" s="226">
        <v>0</v>
      </c>
      <c r="P32" s="224">
        <v>0</v>
      </c>
      <c r="Q32" s="222">
        <v>0</v>
      </c>
    </row>
    <row r="33" spans="2:20">
      <c r="B33" s="141" t="s">
        <v>66</v>
      </c>
      <c r="C33" s="142" t="s">
        <v>235</v>
      </c>
      <c r="D33" s="186">
        <f>I33+M33</f>
        <v>0</v>
      </c>
      <c r="E33" s="222">
        <v>0</v>
      </c>
      <c r="F33" s="223">
        <v>0</v>
      </c>
      <c r="G33" s="59">
        <v>0</v>
      </c>
      <c r="H33" s="224">
        <v>0</v>
      </c>
      <c r="I33" s="184">
        <f t="shared" si="15"/>
        <v>0</v>
      </c>
      <c r="J33" s="223">
        <v>0</v>
      </c>
      <c r="K33" s="59">
        <v>0</v>
      </c>
      <c r="L33" s="59">
        <v>0</v>
      </c>
      <c r="M33" s="225">
        <v>0</v>
      </c>
      <c r="N33" s="184">
        <f t="shared" si="21"/>
        <v>0</v>
      </c>
      <c r="O33" s="226">
        <v>0</v>
      </c>
      <c r="P33" s="224">
        <v>0</v>
      </c>
      <c r="Q33" s="222">
        <v>0</v>
      </c>
    </row>
    <row r="34" spans="2:20">
      <c r="B34" s="122" t="s">
        <v>236</v>
      </c>
      <c r="C34" s="221" t="s">
        <v>237</v>
      </c>
      <c r="D34" s="124">
        <f t="shared" ref="D34:D91" si="23">E34+I34+M34+N34+Q34</f>
        <v>116.64117000000002</v>
      </c>
      <c r="E34" s="125">
        <f>E35+E36</f>
        <v>31.664699999999996</v>
      </c>
      <c r="F34" s="126">
        <f>F35+F36</f>
        <v>13.267139999999999</v>
      </c>
      <c r="G34" s="127">
        <f>G35+G36</f>
        <v>5.0415099999999997</v>
      </c>
      <c r="H34" s="128">
        <f>H35+H36</f>
        <v>13.35605</v>
      </c>
      <c r="I34" s="125">
        <f t="shared" si="15"/>
        <v>79.69371000000001</v>
      </c>
      <c r="J34" s="126">
        <f t="shared" ref="J34:Q34" si="24">SUM(J35:J36)</f>
        <v>22.67831</v>
      </c>
      <c r="K34" s="127">
        <f t="shared" si="24"/>
        <v>55.675350000000002</v>
      </c>
      <c r="L34" s="127">
        <f t="shared" si="24"/>
        <v>1.34005</v>
      </c>
      <c r="M34" s="124">
        <f t="shared" si="24"/>
        <v>0</v>
      </c>
      <c r="N34" s="125">
        <f t="shared" si="21"/>
        <v>0.26989000000000002</v>
      </c>
      <c r="O34" s="130">
        <f t="shared" si="24"/>
        <v>0.26989000000000002</v>
      </c>
      <c r="P34" s="128">
        <f t="shared" si="24"/>
        <v>0</v>
      </c>
      <c r="Q34" s="125">
        <f t="shared" si="24"/>
        <v>5.0128700000000004</v>
      </c>
      <c r="T34" s="183"/>
    </row>
    <row r="35" spans="2:20" ht="33" customHeight="1">
      <c r="B35" s="141" t="s">
        <v>238</v>
      </c>
      <c r="C35" s="142" t="s">
        <v>205</v>
      </c>
      <c r="D35" s="186">
        <f t="shared" si="23"/>
        <v>102.18322000000001</v>
      </c>
      <c r="E35" s="184">
        <f t="shared" ref="E35:E99" si="25">SUM(F35:H35)</f>
        <v>25.852269999999997</v>
      </c>
      <c r="F35" s="223">
        <v>12.86913</v>
      </c>
      <c r="G35" s="59">
        <v>4.8902700000000001</v>
      </c>
      <c r="H35" s="224">
        <v>8.0928699999999996</v>
      </c>
      <c r="I35" s="184">
        <f t="shared" si="15"/>
        <v>76.330950000000001</v>
      </c>
      <c r="J35" s="223">
        <v>22.451540000000001</v>
      </c>
      <c r="K35" s="59">
        <v>53.394739999999999</v>
      </c>
      <c r="L35" s="59">
        <v>0.48466999999999999</v>
      </c>
      <c r="M35" s="225">
        <v>0</v>
      </c>
      <c r="N35" s="184">
        <f t="shared" si="21"/>
        <v>0</v>
      </c>
      <c r="O35" s="226">
        <v>0</v>
      </c>
      <c r="P35" s="224">
        <v>0</v>
      </c>
      <c r="Q35" s="222">
        <v>0</v>
      </c>
    </row>
    <row r="36" spans="2:20" ht="26.25" customHeight="1">
      <c r="B36" s="141" t="s">
        <v>239</v>
      </c>
      <c r="C36" s="142" t="s">
        <v>240</v>
      </c>
      <c r="D36" s="186">
        <f t="shared" si="23"/>
        <v>14.45795</v>
      </c>
      <c r="E36" s="184">
        <f t="shared" si="25"/>
        <v>5.81243</v>
      </c>
      <c r="F36" s="223">
        <v>0.39800999999999997</v>
      </c>
      <c r="G36" s="227">
        <v>0.15124000000000001</v>
      </c>
      <c r="H36" s="228">
        <v>5.2631800000000002</v>
      </c>
      <c r="I36" s="184">
        <f t="shared" si="15"/>
        <v>3.3627599999999997</v>
      </c>
      <c r="J36" s="229">
        <v>0.22677</v>
      </c>
      <c r="K36" s="227">
        <v>2.2806099999999998</v>
      </c>
      <c r="L36" s="227">
        <v>0.85538000000000003</v>
      </c>
      <c r="M36" s="225">
        <v>0</v>
      </c>
      <c r="N36" s="184">
        <f t="shared" si="21"/>
        <v>0.26989000000000002</v>
      </c>
      <c r="O36" s="226">
        <v>0.26989000000000002</v>
      </c>
      <c r="P36" s="224">
        <v>0</v>
      </c>
      <c r="Q36" s="222">
        <v>5.0128700000000004</v>
      </c>
    </row>
    <row r="37" spans="2:20">
      <c r="B37" s="122" t="s">
        <v>241</v>
      </c>
      <c r="C37" s="221" t="s">
        <v>207</v>
      </c>
      <c r="D37" s="124">
        <f t="shared" si="23"/>
        <v>0</v>
      </c>
      <c r="E37" s="125">
        <f t="shared" si="25"/>
        <v>0</v>
      </c>
      <c r="F37" s="126">
        <f>F38</f>
        <v>0</v>
      </c>
      <c r="G37" s="127">
        <f>G38</f>
        <v>0</v>
      </c>
      <c r="H37" s="128">
        <f>H38</f>
        <v>0</v>
      </c>
      <c r="I37" s="125">
        <f t="shared" si="15"/>
        <v>0</v>
      </c>
      <c r="J37" s="126">
        <f t="shared" ref="J37:Q37" si="26">SUM(J38:J39)</f>
        <v>0</v>
      </c>
      <c r="K37" s="127">
        <f t="shared" si="26"/>
        <v>0</v>
      </c>
      <c r="L37" s="127">
        <f t="shared" si="26"/>
        <v>0</v>
      </c>
      <c r="M37" s="124">
        <f t="shared" si="26"/>
        <v>0</v>
      </c>
      <c r="N37" s="125">
        <f t="shared" si="21"/>
        <v>0</v>
      </c>
      <c r="O37" s="130">
        <f t="shared" si="26"/>
        <v>0</v>
      </c>
      <c r="P37" s="128">
        <f t="shared" si="26"/>
        <v>0</v>
      </c>
      <c r="Q37" s="125">
        <f t="shared" si="26"/>
        <v>0</v>
      </c>
    </row>
    <row r="38" spans="2:20">
      <c r="B38" s="141" t="s">
        <v>242</v>
      </c>
      <c r="C38" s="142" t="s">
        <v>243</v>
      </c>
      <c r="D38" s="186">
        <f t="shared" si="23"/>
        <v>0</v>
      </c>
      <c r="E38" s="184">
        <f t="shared" si="25"/>
        <v>0</v>
      </c>
      <c r="F38" s="229">
        <v>0</v>
      </c>
      <c r="G38" s="227">
        <v>0</v>
      </c>
      <c r="H38" s="228">
        <v>0</v>
      </c>
      <c r="I38" s="184">
        <f t="shared" si="15"/>
        <v>0</v>
      </c>
      <c r="J38" s="229">
        <v>0</v>
      </c>
      <c r="K38" s="227">
        <v>0</v>
      </c>
      <c r="L38" s="227">
        <v>0</v>
      </c>
      <c r="M38" s="230">
        <v>0</v>
      </c>
      <c r="N38" s="184">
        <f t="shared" si="21"/>
        <v>0</v>
      </c>
      <c r="O38" s="226">
        <v>0</v>
      </c>
      <c r="P38" s="224">
        <v>0</v>
      </c>
      <c r="Q38" s="222">
        <v>0</v>
      </c>
    </row>
    <row r="39" spans="2:20">
      <c r="B39" s="141" t="s">
        <v>244</v>
      </c>
      <c r="C39" s="142" t="s">
        <v>245</v>
      </c>
      <c r="D39" s="186">
        <f t="shared" si="23"/>
        <v>0</v>
      </c>
      <c r="E39" s="184">
        <f t="shared" si="25"/>
        <v>0</v>
      </c>
      <c r="F39" s="229">
        <v>0</v>
      </c>
      <c r="G39" s="227">
        <v>0</v>
      </c>
      <c r="H39" s="228">
        <v>0</v>
      </c>
      <c r="I39" s="184">
        <f t="shared" si="15"/>
        <v>0</v>
      </c>
      <c r="J39" s="229">
        <v>0</v>
      </c>
      <c r="K39" s="227">
        <v>0</v>
      </c>
      <c r="L39" s="227">
        <v>0</v>
      </c>
      <c r="M39" s="230">
        <v>0</v>
      </c>
      <c r="N39" s="184">
        <f t="shared" si="21"/>
        <v>0</v>
      </c>
      <c r="O39" s="226">
        <v>0</v>
      </c>
      <c r="P39" s="224">
        <v>0</v>
      </c>
      <c r="Q39" s="222">
        <v>0</v>
      </c>
    </row>
    <row r="40" spans="2:20">
      <c r="B40" s="122" t="s">
        <v>246</v>
      </c>
      <c r="C40" s="221" t="s">
        <v>247</v>
      </c>
      <c r="D40" s="124">
        <f t="shared" si="23"/>
        <v>23.814929999999997</v>
      </c>
      <c r="E40" s="125">
        <f t="shared" si="25"/>
        <v>4.2502300000000002</v>
      </c>
      <c r="F40" s="126">
        <f>SUM(F41:F42)</f>
        <v>0</v>
      </c>
      <c r="G40" s="127">
        <f>SUM(G41:G42)</f>
        <v>0</v>
      </c>
      <c r="H40" s="128">
        <f>SUM(H41:H42)</f>
        <v>4.2502300000000002</v>
      </c>
      <c r="I40" s="125">
        <f t="shared" si="15"/>
        <v>13.532309999999999</v>
      </c>
      <c r="J40" s="126">
        <f t="shared" ref="J40:Q40" si="27">SUM(J41:J42)</f>
        <v>3.4645999999999999</v>
      </c>
      <c r="K40" s="127">
        <f t="shared" si="27"/>
        <v>1.74099</v>
      </c>
      <c r="L40" s="127">
        <f t="shared" si="27"/>
        <v>8.3267199999999999</v>
      </c>
      <c r="M40" s="124">
        <f t="shared" si="27"/>
        <v>0</v>
      </c>
      <c r="N40" s="125">
        <f t="shared" si="21"/>
        <v>1.3995599999999999</v>
      </c>
      <c r="O40" s="130">
        <f t="shared" si="27"/>
        <v>1.3995599999999999</v>
      </c>
      <c r="P40" s="128">
        <f t="shared" si="27"/>
        <v>0</v>
      </c>
      <c r="Q40" s="125">
        <f t="shared" si="27"/>
        <v>4.6328300000000002</v>
      </c>
    </row>
    <row r="41" spans="2:20" ht="31.5" customHeight="1">
      <c r="B41" s="141" t="s">
        <v>248</v>
      </c>
      <c r="C41" s="142" t="s">
        <v>249</v>
      </c>
      <c r="D41" s="186">
        <f t="shared" si="23"/>
        <v>21.65701</v>
      </c>
      <c r="E41" s="184">
        <f t="shared" si="25"/>
        <v>3.8710499999999999</v>
      </c>
      <c r="F41" s="223">
        <v>0</v>
      </c>
      <c r="G41" s="59">
        <v>0</v>
      </c>
      <c r="H41" s="224">
        <v>3.8710499999999999</v>
      </c>
      <c r="I41" s="184">
        <f t="shared" si="15"/>
        <v>13.153130000000001</v>
      </c>
      <c r="J41" s="223">
        <v>3.0854200000000001</v>
      </c>
      <c r="K41" s="59">
        <v>1.74099</v>
      </c>
      <c r="L41" s="59">
        <v>8.3267199999999999</v>
      </c>
      <c r="M41" s="225">
        <v>0</v>
      </c>
      <c r="N41" s="184">
        <f t="shared" si="21"/>
        <v>0</v>
      </c>
      <c r="O41" s="226">
        <v>0</v>
      </c>
      <c r="P41" s="224">
        <v>0</v>
      </c>
      <c r="Q41" s="222">
        <v>4.6328300000000002</v>
      </c>
    </row>
    <row r="42" spans="2:20">
      <c r="B42" s="141" t="s">
        <v>250</v>
      </c>
      <c r="C42" s="142" t="s">
        <v>251</v>
      </c>
      <c r="D42" s="186">
        <f t="shared" si="23"/>
        <v>2.1579199999999998</v>
      </c>
      <c r="E42" s="184">
        <f t="shared" si="25"/>
        <v>0.37918000000000002</v>
      </c>
      <c r="F42" s="223">
        <v>0</v>
      </c>
      <c r="G42" s="59">
        <v>0</v>
      </c>
      <c r="H42" s="224">
        <v>0.37918000000000002</v>
      </c>
      <c r="I42" s="184">
        <f t="shared" si="15"/>
        <v>0.37918000000000002</v>
      </c>
      <c r="J42" s="223">
        <v>0.37918000000000002</v>
      </c>
      <c r="K42" s="59">
        <v>0</v>
      </c>
      <c r="L42" s="59">
        <v>0</v>
      </c>
      <c r="M42" s="225">
        <v>0</v>
      </c>
      <c r="N42" s="184">
        <f t="shared" si="21"/>
        <v>1.3995599999999999</v>
      </c>
      <c r="O42" s="226">
        <v>1.3995599999999999</v>
      </c>
      <c r="P42" s="224">
        <v>0</v>
      </c>
      <c r="Q42" s="222">
        <v>0</v>
      </c>
    </row>
    <row r="43" spans="2:20">
      <c r="B43" s="122" t="s">
        <v>252</v>
      </c>
      <c r="C43" s="221" t="s">
        <v>253</v>
      </c>
      <c r="D43" s="124">
        <f t="shared" si="23"/>
        <v>3.3408499999999997</v>
      </c>
      <c r="E43" s="125">
        <f t="shared" si="25"/>
        <v>0</v>
      </c>
      <c r="F43" s="126">
        <f>F44</f>
        <v>0</v>
      </c>
      <c r="G43" s="127">
        <f>G44</f>
        <v>0</v>
      </c>
      <c r="H43" s="128">
        <f>H44</f>
        <v>0</v>
      </c>
      <c r="I43" s="125">
        <f t="shared" si="15"/>
        <v>3.0067599999999999</v>
      </c>
      <c r="J43" s="126">
        <f t="shared" ref="J43:Q43" si="28">J44</f>
        <v>3.0067599999999999</v>
      </c>
      <c r="K43" s="127">
        <f t="shared" si="28"/>
        <v>0</v>
      </c>
      <c r="L43" s="127">
        <f t="shared" si="28"/>
        <v>0</v>
      </c>
      <c r="M43" s="124">
        <f t="shared" si="28"/>
        <v>0</v>
      </c>
      <c r="N43" s="125">
        <f t="shared" si="21"/>
        <v>0.33409</v>
      </c>
      <c r="O43" s="130">
        <f t="shared" si="28"/>
        <v>0.33409</v>
      </c>
      <c r="P43" s="128">
        <f t="shared" si="28"/>
        <v>0</v>
      </c>
      <c r="Q43" s="125">
        <f t="shared" si="28"/>
        <v>0</v>
      </c>
    </row>
    <row r="44" spans="2:20">
      <c r="B44" s="141" t="s">
        <v>254</v>
      </c>
      <c r="C44" s="142" t="s">
        <v>255</v>
      </c>
      <c r="D44" s="186">
        <f t="shared" si="23"/>
        <v>3.3408499999999997</v>
      </c>
      <c r="E44" s="184">
        <f t="shared" si="25"/>
        <v>0</v>
      </c>
      <c r="F44" s="223">
        <v>0</v>
      </c>
      <c r="G44" s="59">
        <v>0</v>
      </c>
      <c r="H44" s="224">
        <v>0</v>
      </c>
      <c r="I44" s="184">
        <f t="shared" si="15"/>
        <v>3.0067599999999999</v>
      </c>
      <c r="J44" s="223">
        <v>3.0067599999999999</v>
      </c>
      <c r="K44" s="59">
        <v>0</v>
      </c>
      <c r="L44" s="59">
        <v>0</v>
      </c>
      <c r="M44" s="225">
        <v>0</v>
      </c>
      <c r="N44" s="184">
        <f t="shared" si="21"/>
        <v>0.33409</v>
      </c>
      <c r="O44" s="226">
        <v>0.33409</v>
      </c>
      <c r="P44" s="224">
        <v>0</v>
      </c>
      <c r="Q44" s="222">
        <v>0</v>
      </c>
    </row>
    <row r="45" spans="2:20">
      <c r="B45" s="122" t="s">
        <v>256</v>
      </c>
      <c r="C45" s="221" t="s">
        <v>257</v>
      </c>
      <c r="D45" s="124">
        <f t="shared" si="23"/>
        <v>47.414419999999993</v>
      </c>
      <c r="E45" s="125">
        <f t="shared" si="25"/>
        <v>17.315539999999999</v>
      </c>
      <c r="F45" s="126">
        <f>SUM(F46:F50)</f>
        <v>2.8854600000000001</v>
      </c>
      <c r="G45" s="127">
        <f>SUM(G46:G50)</f>
        <v>0</v>
      </c>
      <c r="H45" s="128">
        <f>SUM(H46:H50)</f>
        <v>14.43008</v>
      </c>
      <c r="I45" s="125">
        <f t="shared" si="15"/>
        <v>25.149919999999998</v>
      </c>
      <c r="J45" s="126">
        <f t="shared" ref="J45:Q45" si="29">SUM(J46:J50)</f>
        <v>12.07652</v>
      </c>
      <c r="K45" s="127">
        <f t="shared" si="29"/>
        <v>11.47503</v>
      </c>
      <c r="L45" s="127">
        <f t="shared" si="29"/>
        <v>1.5983700000000001</v>
      </c>
      <c r="M45" s="124">
        <f t="shared" si="29"/>
        <v>0</v>
      </c>
      <c r="N45" s="125">
        <f t="shared" si="21"/>
        <v>3.6600299999999999</v>
      </c>
      <c r="O45" s="130">
        <f t="shared" si="29"/>
        <v>3.6600299999999999</v>
      </c>
      <c r="P45" s="128">
        <f t="shared" si="29"/>
        <v>0</v>
      </c>
      <c r="Q45" s="125">
        <f t="shared" si="29"/>
        <v>1.2889299999999999</v>
      </c>
    </row>
    <row r="46" spans="2:20">
      <c r="B46" s="141" t="s">
        <v>258</v>
      </c>
      <c r="C46" s="142" t="s">
        <v>211</v>
      </c>
      <c r="D46" s="186">
        <f t="shared" si="23"/>
        <v>39.318660000000001</v>
      </c>
      <c r="E46" s="184">
        <f t="shared" si="25"/>
        <v>15.934060000000001</v>
      </c>
      <c r="F46" s="223">
        <v>2.6527799999999999</v>
      </c>
      <c r="G46" s="59">
        <v>0</v>
      </c>
      <c r="H46" s="224">
        <v>13.281280000000001</v>
      </c>
      <c r="I46" s="184">
        <f t="shared" si="15"/>
        <v>19.440549999999998</v>
      </c>
      <c r="J46" s="223">
        <v>8.7193900000000006</v>
      </c>
      <c r="K46" s="59">
        <v>9.1227900000000002</v>
      </c>
      <c r="L46" s="59">
        <v>1.5983700000000001</v>
      </c>
      <c r="M46" s="225">
        <v>0</v>
      </c>
      <c r="N46" s="184">
        <f t="shared" si="21"/>
        <v>2.7360799999999998</v>
      </c>
      <c r="O46" s="226">
        <v>2.7360799999999998</v>
      </c>
      <c r="P46" s="224">
        <v>0</v>
      </c>
      <c r="Q46" s="222">
        <v>1.20797</v>
      </c>
    </row>
    <row r="47" spans="2:20">
      <c r="B47" s="141" t="s">
        <v>259</v>
      </c>
      <c r="C47" s="142" t="s">
        <v>215</v>
      </c>
      <c r="D47" s="186">
        <f t="shared" si="23"/>
        <v>6.6918100000000003</v>
      </c>
      <c r="E47" s="184">
        <f t="shared" si="25"/>
        <v>1.38148</v>
      </c>
      <c r="F47" s="223">
        <v>0.23268</v>
      </c>
      <c r="G47" s="59">
        <v>0</v>
      </c>
      <c r="H47" s="224">
        <v>1.1488</v>
      </c>
      <c r="I47" s="184">
        <f t="shared" si="15"/>
        <v>5.2293700000000003</v>
      </c>
      <c r="J47" s="223">
        <v>3.3571300000000002</v>
      </c>
      <c r="K47" s="59">
        <v>1.8722399999999999</v>
      </c>
      <c r="L47" s="59">
        <v>0</v>
      </c>
      <c r="M47" s="225">
        <v>0</v>
      </c>
      <c r="N47" s="184">
        <f t="shared" si="21"/>
        <v>0</v>
      </c>
      <c r="O47" s="226">
        <v>0</v>
      </c>
      <c r="P47" s="224">
        <v>0</v>
      </c>
      <c r="Q47" s="222">
        <v>8.0960000000000004E-2</v>
      </c>
    </row>
    <row r="48" spans="2:20">
      <c r="B48" s="141" t="s">
        <v>260</v>
      </c>
      <c r="C48" s="231" t="s">
        <v>261</v>
      </c>
      <c r="D48" s="186">
        <f t="shared" si="23"/>
        <v>1.40395</v>
      </c>
      <c r="E48" s="184">
        <f t="shared" si="25"/>
        <v>0</v>
      </c>
      <c r="F48" s="223">
        <v>0</v>
      </c>
      <c r="G48" s="59">
        <v>0</v>
      </c>
      <c r="H48" s="224">
        <v>0</v>
      </c>
      <c r="I48" s="184">
        <f t="shared" si="15"/>
        <v>0.48</v>
      </c>
      <c r="J48" s="223">
        <v>0</v>
      </c>
      <c r="K48" s="59">
        <v>0.48</v>
      </c>
      <c r="L48" s="59">
        <v>0</v>
      </c>
      <c r="M48" s="225">
        <v>0</v>
      </c>
      <c r="N48" s="184">
        <f t="shared" si="21"/>
        <v>0.92395000000000005</v>
      </c>
      <c r="O48" s="226">
        <v>0.92395000000000005</v>
      </c>
      <c r="P48" s="224">
        <v>0</v>
      </c>
      <c r="Q48" s="222">
        <v>0</v>
      </c>
    </row>
    <row r="49" spans="2:17">
      <c r="B49" s="141" t="s">
        <v>262</v>
      </c>
      <c r="C49" s="232" t="s">
        <v>213</v>
      </c>
      <c r="D49" s="186">
        <f t="shared" si="23"/>
        <v>0</v>
      </c>
      <c r="E49" s="184">
        <f t="shared" si="25"/>
        <v>0</v>
      </c>
      <c r="F49" s="223">
        <v>0</v>
      </c>
      <c r="G49" s="59">
        <v>0</v>
      </c>
      <c r="H49" s="224">
        <v>0</v>
      </c>
      <c r="I49" s="184">
        <f t="shared" si="15"/>
        <v>0</v>
      </c>
      <c r="J49" s="223">
        <v>0</v>
      </c>
      <c r="K49" s="59">
        <v>0</v>
      </c>
      <c r="L49" s="59">
        <v>0</v>
      </c>
      <c r="M49" s="225">
        <v>0</v>
      </c>
      <c r="N49" s="184">
        <f t="shared" si="21"/>
        <v>0</v>
      </c>
      <c r="O49" s="226">
        <v>0</v>
      </c>
      <c r="P49" s="224">
        <v>0</v>
      </c>
      <c r="Q49" s="222">
        <v>0</v>
      </c>
    </row>
    <row r="50" spans="2:17" ht="29.25" customHeight="1">
      <c r="B50" s="141" t="s">
        <v>263</v>
      </c>
      <c r="C50" s="232" t="s">
        <v>264</v>
      </c>
      <c r="D50" s="186">
        <f t="shared" si="23"/>
        <v>0</v>
      </c>
      <c r="E50" s="184">
        <f t="shared" si="25"/>
        <v>0</v>
      </c>
      <c r="F50" s="223">
        <v>0</v>
      </c>
      <c r="G50" s="59">
        <v>0</v>
      </c>
      <c r="H50" s="224">
        <v>0</v>
      </c>
      <c r="I50" s="184">
        <f t="shared" si="15"/>
        <v>0</v>
      </c>
      <c r="J50" s="223">
        <v>0</v>
      </c>
      <c r="K50" s="59">
        <v>0</v>
      </c>
      <c r="L50" s="59">
        <v>0</v>
      </c>
      <c r="M50" s="225">
        <v>0</v>
      </c>
      <c r="N50" s="184">
        <f t="shared" si="21"/>
        <v>0</v>
      </c>
      <c r="O50" s="226">
        <v>0</v>
      </c>
      <c r="P50" s="224">
        <v>0</v>
      </c>
      <c r="Q50" s="222">
        <v>0</v>
      </c>
    </row>
    <row r="51" spans="2:17">
      <c r="B51" s="122" t="s">
        <v>265</v>
      </c>
      <c r="C51" s="221" t="s">
        <v>266</v>
      </c>
      <c r="D51" s="124">
        <f t="shared" si="23"/>
        <v>126.66849000000002</v>
      </c>
      <c r="E51" s="125">
        <f t="shared" si="25"/>
        <v>46.15</v>
      </c>
      <c r="F51" s="233">
        <v>15.281000000000001</v>
      </c>
      <c r="G51" s="234">
        <v>0</v>
      </c>
      <c r="H51" s="235">
        <v>30.869</v>
      </c>
      <c r="I51" s="125">
        <f t="shared" si="15"/>
        <v>73.774490000000014</v>
      </c>
      <c r="J51" s="233">
        <v>29.290510000000001</v>
      </c>
      <c r="K51" s="234">
        <v>35.404980000000002</v>
      </c>
      <c r="L51" s="234">
        <v>9.0790000000000006</v>
      </c>
      <c r="M51" s="236">
        <v>0</v>
      </c>
      <c r="N51" s="125">
        <f>SUM(O51:P51)</f>
        <v>0.67</v>
      </c>
      <c r="O51" s="237">
        <v>0.67</v>
      </c>
      <c r="P51" s="238">
        <v>0</v>
      </c>
      <c r="Q51" s="239">
        <v>6.0739999999999998</v>
      </c>
    </row>
    <row r="52" spans="2:17">
      <c r="B52" s="122" t="s">
        <v>267</v>
      </c>
      <c r="C52" s="221" t="s">
        <v>268</v>
      </c>
      <c r="D52" s="124">
        <f t="shared" si="23"/>
        <v>380.79940999999997</v>
      </c>
      <c r="E52" s="125">
        <f t="shared" si="25"/>
        <v>150.65379999999999</v>
      </c>
      <c r="F52" s="126">
        <f>SUM(F53:F57)</f>
        <v>41.167960000000008</v>
      </c>
      <c r="G52" s="127">
        <f>SUM(G53:G57)</f>
        <v>0</v>
      </c>
      <c r="H52" s="128">
        <f>SUM(H53:H57)</f>
        <v>109.48584</v>
      </c>
      <c r="I52" s="125">
        <f t="shared" si="15"/>
        <v>183.20594</v>
      </c>
      <c r="J52" s="126">
        <f t="shared" ref="J52:Q52" si="30">SUM(J53:J57)</f>
        <v>127.2834</v>
      </c>
      <c r="K52" s="127">
        <f t="shared" si="30"/>
        <v>42.292260000000006</v>
      </c>
      <c r="L52" s="127">
        <f t="shared" si="30"/>
        <v>13.630280000000001</v>
      </c>
      <c r="M52" s="124">
        <f t="shared" si="30"/>
        <v>0</v>
      </c>
      <c r="N52" s="125">
        <f>SUM(O52:P52)</f>
        <v>38.954210000000003</v>
      </c>
      <c r="O52" s="130">
        <f t="shared" si="30"/>
        <v>38.954210000000003</v>
      </c>
      <c r="P52" s="128">
        <f t="shared" si="30"/>
        <v>0</v>
      </c>
      <c r="Q52" s="125">
        <f t="shared" si="30"/>
        <v>7.9854599999999998</v>
      </c>
    </row>
    <row r="53" spans="2:17">
      <c r="B53" s="240" t="s">
        <v>269</v>
      </c>
      <c r="C53" s="241" t="s">
        <v>270</v>
      </c>
      <c r="D53" s="186">
        <f t="shared" si="23"/>
        <v>328.01058</v>
      </c>
      <c r="E53" s="184">
        <f t="shared" si="25"/>
        <v>129.64904000000001</v>
      </c>
      <c r="F53" s="223">
        <v>35.177860000000003</v>
      </c>
      <c r="G53" s="59">
        <v>0</v>
      </c>
      <c r="H53" s="224">
        <v>94.471180000000004</v>
      </c>
      <c r="I53" s="184">
        <f t="shared" si="15"/>
        <v>158.95814000000001</v>
      </c>
      <c r="J53" s="223">
        <v>109.37681000000001</v>
      </c>
      <c r="K53" s="59">
        <v>37.985770000000002</v>
      </c>
      <c r="L53" s="59">
        <v>11.595560000000001</v>
      </c>
      <c r="M53" s="225">
        <v>0</v>
      </c>
      <c r="N53" s="184">
        <f>SUM(O53:P53)</f>
        <v>32.747959999999999</v>
      </c>
      <c r="O53" s="226">
        <v>32.747959999999999</v>
      </c>
      <c r="P53" s="224">
        <v>0</v>
      </c>
      <c r="Q53" s="222">
        <v>6.6554399999999996</v>
      </c>
    </row>
    <row r="54" spans="2:17">
      <c r="B54" s="240" t="s">
        <v>271</v>
      </c>
      <c r="C54" s="241" t="s">
        <v>272</v>
      </c>
      <c r="D54" s="186">
        <f t="shared" si="23"/>
        <v>6.629789999999999</v>
      </c>
      <c r="E54" s="184">
        <f t="shared" si="25"/>
        <v>2.4435099999999998</v>
      </c>
      <c r="F54" s="223">
        <v>0.62194000000000005</v>
      </c>
      <c r="G54" s="59">
        <v>0</v>
      </c>
      <c r="H54" s="224">
        <v>1.8215699999999999</v>
      </c>
      <c r="I54" s="184">
        <f t="shared" si="15"/>
        <v>3.3819599999999999</v>
      </c>
      <c r="J54" s="223">
        <v>2.2556699999999998</v>
      </c>
      <c r="K54" s="59">
        <v>0.89446000000000003</v>
      </c>
      <c r="L54" s="59">
        <v>0.23183000000000001</v>
      </c>
      <c r="M54" s="225">
        <v>0</v>
      </c>
      <c r="N54" s="184">
        <f t="shared" ref="N54:N57" si="31">SUM(O54:P54)</f>
        <v>0.66542999999999997</v>
      </c>
      <c r="O54" s="226">
        <v>0.66542999999999997</v>
      </c>
      <c r="P54" s="224">
        <v>0</v>
      </c>
      <c r="Q54" s="222">
        <v>0.13889000000000001</v>
      </c>
    </row>
    <row r="55" spans="2:17">
      <c r="B55" s="240" t="s">
        <v>273</v>
      </c>
      <c r="C55" s="241" t="s">
        <v>274</v>
      </c>
      <c r="D55" s="186">
        <f t="shared" si="23"/>
        <v>0</v>
      </c>
      <c r="E55" s="184">
        <f t="shared" si="25"/>
        <v>0</v>
      </c>
      <c r="F55" s="223">
        <v>0</v>
      </c>
      <c r="G55" s="59">
        <v>0</v>
      </c>
      <c r="H55" s="224">
        <v>0</v>
      </c>
      <c r="I55" s="184">
        <f t="shared" si="15"/>
        <v>0</v>
      </c>
      <c r="J55" s="223">
        <v>0</v>
      </c>
      <c r="K55" s="59">
        <v>0</v>
      </c>
      <c r="L55" s="59">
        <v>0</v>
      </c>
      <c r="M55" s="225">
        <v>0</v>
      </c>
      <c r="N55" s="184">
        <f t="shared" si="31"/>
        <v>0</v>
      </c>
      <c r="O55" s="226">
        <v>0</v>
      </c>
      <c r="P55" s="224">
        <v>0</v>
      </c>
      <c r="Q55" s="222">
        <v>0</v>
      </c>
    </row>
    <row r="56" spans="2:17">
      <c r="B56" s="240" t="s">
        <v>275</v>
      </c>
      <c r="C56" s="231" t="s">
        <v>276</v>
      </c>
      <c r="D56" s="186">
        <f>E56+I56+M56+N56+Q56</f>
        <v>0</v>
      </c>
      <c r="E56" s="184">
        <f t="shared" si="25"/>
        <v>0</v>
      </c>
      <c r="F56" s="223">
        <v>0</v>
      </c>
      <c r="G56" s="59">
        <v>0</v>
      </c>
      <c r="H56" s="224">
        <v>0</v>
      </c>
      <c r="I56" s="184">
        <f t="shared" si="15"/>
        <v>0</v>
      </c>
      <c r="J56" s="223">
        <v>0</v>
      </c>
      <c r="K56" s="59">
        <v>0</v>
      </c>
      <c r="L56" s="59">
        <v>0</v>
      </c>
      <c r="M56" s="225">
        <v>0</v>
      </c>
      <c r="N56" s="184">
        <f t="shared" si="31"/>
        <v>0</v>
      </c>
      <c r="O56" s="226">
        <v>0</v>
      </c>
      <c r="P56" s="224">
        <v>0</v>
      </c>
      <c r="Q56" s="222">
        <v>0</v>
      </c>
    </row>
    <row r="57" spans="2:17">
      <c r="B57" s="240" t="s">
        <v>277</v>
      </c>
      <c r="C57" s="231" t="s">
        <v>278</v>
      </c>
      <c r="D57" s="186">
        <f>E57+I57+M57+N57+Q57</f>
        <v>46.159040000000005</v>
      </c>
      <c r="E57" s="184">
        <f t="shared" si="25"/>
        <v>18.561250000000001</v>
      </c>
      <c r="F57" s="223">
        <v>5.3681599999999996</v>
      </c>
      <c r="G57" s="59">
        <v>0</v>
      </c>
      <c r="H57" s="224">
        <v>13.19309</v>
      </c>
      <c r="I57" s="184">
        <f t="shared" si="15"/>
        <v>20.865840000000002</v>
      </c>
      <c r="J57" s="223">
        <v>15.650919999999999</v>
      </c>
      <c r="K57" s="59">
        <v>3.4120300000000001</v>
      </c>
      <c r="L57" s="59">
        <v>1.8028900000000001</v>
      </c>
      <c r="M57" s="225">
        <v>0</v>
      </c>
      <c r="N57" s="184">
        <f t="shared" si="31"/>
        <v>5.5408200000000001</v>
      </c>
      <c r="O57" s="226">
        <v>5.5408200000000001</v>
      </c>
      <c r="P57" s="224">
        <v>0</v>
      </c>
      <c r="Q57" s="222">
        <v>1.19113</v>
      </c>
    </row>
    <row r="58" spans="2:17">
      <c r="B58" s="122" t="s">
        <v>279</v>
      </c>
      <c r="C58" s="221" t="s">
        <v>280</v>
      </c>
      <c r="D58" s="124">
        <f t="shared" si="23"/>
        <v>51.595269999999999</v>
      </c>
      <c r="E58" s="125">
        <f t="shared" si="25"/>
        <v>33.733249999999998</v>
      </c>
      <c r="F58" s="126">
        <f>SUM(F59:F64)</f>
        <v>0</v>
      </c>
      <c r="G58" s="127">
        <f>SUM(G59:G64)</f>
        <v>0</v>
      </c>
      <c r="H58" s="128">
        <f>SUM(H59:H64)</f>
        <v>33.733249999999998</v>
      </c>
      <c r="I58" s="125">
        <f t="shared" ref="I58:I123" si="32">SUM(J58:L58)</f>
        <v>17.862020000000001</v>
      </c>
      <c r="J58" s="126">
        <f t="shared" ref="J58:Q58" si="33">SUM(J59:J64)</f>
        <v>4.9944500000000005</v>
      </c>
      <c r="K58" s="127">
        <f t="shared" si="33"/>
        <v>12.330319999999999</v>
      </c>
      <c r="L58" s="127">
        <f t="shared" si="33"/>
        <v>0.53725000000000001</v>
      </c>
      <c r="M58" s="124">
        <f t="shared" si="33"/>
        <v>0</v>
      </c>
      <c r="N58" s="125">
        <f>SUM(O58:P58)</f>
        <v>0</v>
      </c>
      <c r="O58" s="130">
        <f t="shared" si="33"/>
        <v>0</v>
      </c>
      <c r="P58" s="128">
        <f t="shared" si="33"/>
        <v>0</v>
      </c>
      <c r="Q58" s="125">
        <f t="shared" si="33"/>
        <v>0</v>
      </c>
    </row>
    <row r="59" spans="2:17">
      <c r="B59" s="240" t="s">
        <v>281</v>
      </c>
      <c r="C59" s="241" t="s">
        <v>282</v>
      </c>
      <c r="D59" s="143">
        <f t="shared" si="23"/>
        <v>26.83</v>
      </c>
      <c r="E59" s="184">
        <f t="shared" si="25"/>
        <v>26.83</v>
      </c>
      <c r="F59" s="229">
        <v>0</v>
      </c>
      <c r="G59" s="227">
        <v>0</v>
      </c>
      <c r="H59" s="228">
        <v>26.83</v>
      </c>
      <c r="I59" s="184">
        <f t="shared" si="32"/>
        <v>0</v>
      </c>
      <c r="J59" s="229">
        <v>0</v>
      </c>
      <c r="K59" s="227">
        <v>0</v>
      </c>
      <c r="L59" s="227">
        <v>0</v>
      </c>
      <c r="M59" s="230">
        <v>0</v>
      </c>
      <c r="N59" s="184">
        <f>SUM(O59:P59)</f>
        <v>0</v>
      </c>
      <c r="O59" s="226">
        <v>0</v>
      </c>
      <c r="P59" s="224">
        <v>0</v>
      </c>
      <c r="Q59" s="242">
        <v>0</v>
      </c>
    </row>
    <row r="60" spans="2:17">
      <c r="B60" s="240" t="s">
        <v>283</v>
      </c>
      <c r="C60" s="241" t="s">
        <v>284</v>
      </c>
      <c r="D60" s="143">
        <f t="shared" si="23"/>
        <v>8.6</v>
      </c>
      <c r="E60" s="184">
        <f t="shared" si="25"/>
        <v>0</v>
      </c>
      <c r="F60" s="229">
        <v>0</v>
      </c>
      <c r="G60" s="227">
        <v>0</v>
      </c>
      <c r="H60" s="228">
        <v>0</v>
      </c>
      <c r="I60" s="184">
        <f t="shared" si="32"/>
        <v>8.6</v>
      </c>
      <c r="J60" s="229">
        <v>0</v>
      </c>
      <c r="K60" s="227">
        <v>8.6</v>
      </c>
      <c r="L60" s="227">
        <v>0</v>
      </c>
      <c r="M60" s="230">
        <v>0</v>
      </c>
      <c r="N60" s="184">
        <f t="shared" ref="N60:N64" si="34">SUM(O60:P60)</f>
        <v>0</v>
      </c>
      <c r="O60" s="226">
        <v>0</v>
      </c>
      <c r="P60" s="224">
        <v>0</v>
      </c>
      <c r="Q60" s="242">
        <v>0</v>
      </c>
    </row>
    <row r="61" spans="2:17">
      <c r="B61" s="240" t="s">
        <v>285</v>
      </c>
      <c r="C61" s="241" t="s">
        <v>286</v>
      </c>
      <c r="D61" s="143">
        <f t="shared" si="23"/>
        <v>0.11899999999999999</v>
      </c>
      <c r="E61" s="184">
        <f t="shared" si="25"/>
        <v>0</v>
      </c>
      <c r="F61" s="229">
        <v>0</v>
      </c>
      <c r="G61" s="227">
        <v>0</v>
      </c>
      <c r="H61" s="228">
        <v>0</v>
      </c>
      <c r="I61" s="184">
        <f t="shared" si="32"/>
        <v>0.11899999999999999</v>
      </c>
      <c r="J61" s="229">
        <v>0.11899999999999999</v>
      </c>
      <c r="K61" s="227">
        <v>0</v>
      </c>
      <c r="L61" s="227">
        <v>0</v>
      </c>
      <c r="M61" s="230">
        <v>0</v>
      </c>
      <c r="N61" s="184">
        <f t="shared" si="34"/>
        <v>0</v>
      </c>
      <c r="O61" s="226">
        <v>0</v>
      </c>
      <c r="P61" s="224">
        <v>0</v>
      </c>
      <c r="Q61" s="242">
        <v>0</v>
      </c>
    </row>
    <row r="62" spans="2:17">
      <c r="B62" s="240" t="s">
        <v>287</v>
      </c>
      <c r="C62" s="241" t="s">
        <v>288</v>
      </c>
      <c r="D62" s="143">
        <f t="shared" si="23"/>
        <v>0</v>
      </c>
      <c r="E62" s="184">
        <f t="shared" si="25"/>
        <v>0</v>
      </c>
      <c r="F62" s="229">
        <v>0</v>
      </c>
      <c r="G62" s="227">
        <v>0</v>
      </c>
      <c r="H62" s="228">
        <v>0</v>
      </c>
      <c r="I62" s="184">
        <f t="shared" si="32"/>
        <v>0</v>
      </c>
      <c r="J62" s="229">
        <v>0</v>
      </c>
      <c r="K62" s="227">
        <v>0</v>
      </c>
      <c r="L62" s="227">
        <v>0</v>
      </c>
      <c r="M62" s="230">
        <v>0</v>
      </c>
      <c r="N62" s="184">
        <f t="shared" si="34"/>
        <v>0</v>
      </c>
      <c r="O62" s="226">
        <v>0</v>
      </c>
      <c r="P62" s="224">
        <v>0</v>
      </c>
      <c r="Q62" s="242">
        <v>0</v>
      </c>
    </row>
    <row r="63" spans="2:17">
      <c r="B63" s="243" t="s">
        <v>289</v>
      </c>
      <c r="C63" s="231" t="s">
        <v>290</v>
      </c>
      <c r="D63" s="143">
        <f t="shared" si="23"/>
        <v>13.37189</v>
      </c>
      <c r="E63" s="184">
        <f t="shared" si="25"/>
        <v>5.7333299999999996</v>
      </c>
      <c r="F63" s="244">
        <v>0</v>
      </c>
      <c r="G63" s="245">
        <v>0</v>
      </c>
      <c r="H63" s="246">
        <v>5.7333299999999996</v>
      </c>
      <c r="I63" s="184">
        <f t="shared" si="32"/>
        <v>7.63856</v>
      </c>
      <c r="J63" s="244">
        <v>4.0609400000000004</v>
      </c>
      <c r="K63" s="245">
        <v>3.12357</v>
      </c>
      <c r="L63" s="245">
        <v>0.45405000000000001</v>
      </c>
      <c r="M63" s="247">
        <v>0</v>
      </c>
      <c r="N63" s="184">
        <f t="shared" si="34"/>
        <v>0</v>
      </c>
      <c r="O63" s="248">
        <v>0</v>
      </c>
      <c r="P63" s="249">
        <v>0</v>
      </c>
      <c r="Q63" s="250">
        <v>0</v>
      </c>
    </row>
    <row r="64" spans="2:17">
      <c r="B64" s="243" t="s">
        <v>291</v>
      </c>
      <c r="C64" s="231" t="s">
        <v>292</v>
      </c>
      <c r="D64" s="152">
        <f t="shared" si="23"/>
        <v>2.6743800000000002</v>
      </c>
      <c r="E64" s="194">
        <f t="shared" si="25"/>
        <v>1.1699200000000001</v>
      </c>
      <c r="F64" s="244">
        <v>0</v>
      </c>
      <c r="G64" s="245">
        <v>0</v>
      </c>
      <c r="H64" s="246">
        <v>1.1699200000000001</v>
      </c>
      <c r="I64" s="194">
        <f t="shared" si="32"/>
        <v>1.5044599999999999</v>
      </c>
      <c r="J64" s="244">
        <v>0.81450999999999996</v>
      </c>
      <c r="K64" s="245">
        <v>0.60675000000000001</v>
      </c>
      <c r="L64" s="245">
        <v>8.3199999999999996E-2</v>
      </c>
      <c r="M64" s="247">
        <v>0</v>
      </c>
      <c r="N64" s="184">
        <f t="shared" si="34"/>
        <v>0</v>
      </c>
      <c r="O64" s="248">
        <v>0</v>
      </c>
      <c r="P64" s="249">
        <v>0</v>
      </c>
      <c r="Q64" s="250">
        <v>0</v>
      </c>
    </row>
    <row r="65" spans="2:17">
      <c r="B65" s="122" t="s">
        <v>293</v>
      </c>
      <c r="C65" s="221" t="s">
        <v>294</v>
      </c>
      <c r="D65" s="124">
        <f t="shared" si="23"/>
        <v>0</v>
      </c>
      <c r="E65" s="125">
        <f t="shared" si="25"/>
        <v>0</v>
      </c>
      <c r="F65" s="126">
        <f>F66+F67</f>
        <v>0</v>
      </c>
      <c r="G65" s="127">
        <f>G66+G67</f>
        <v>0</v>
      </c>
      <c r="H65" s="128">
        <f>H66+H67</f>
        <v>0</v>
      </c>
      <c r="I65" s="125">
        <f t="shared" si="32"/>
        <v>0</v>
      </c>
      <c r="J65" s="126">
        <f t="shared" ref="J65:Q65" si="35">J66+J67</f>
        <v>0</v>
      </c>
      <c r="K65" s="127">
        <f t="shared" si="35"/>
        <v>0</v>
      </c>
      <c r="L65" s="127">
        <f t="shared" si="35"/>
        <v>0</v>
      </c>
      <c r="M65" s="124">
        <f t="shared" si="35"/>
        <v>0</v>
      </c>
      <c r="N65" s="125">
        <f>SUM(O65:P65)</f>
        <v>0</v>
      </c>
      <c r="O65" s="130">
        <f t="shared" si="35"/>
        <v>0</v>
      </c>
      <c r="P65" s="128">
        <f t="shared" si="35"/>
        <v>0</v>
      </c>
      <c r="Q65" s="125">
        <f t="shared" si="35"/>
        <v>0</v>
      </c>
    </row>
    <row r="66" spans="2:17">
      <c r="B66" s="240" t="s">
        <v>295</v>
      </c>
      <c r="C66" s="241" t="s">
        <v>296</v>
      </c>
      <c r="D66" s="143">
        <f t="shared" si="23"/>
        <v>0</v>
      </c>
      <c r="E66" s="144">
        <f t="shared" si="25"/>
        <v>0</v>
      </c>
      <c r="F66" s="251">
        <v>0</v>
      </c>
      <c r="G66" s="252">
        <v>0</v>
      </c>
      <c r="H66" s="253">
        <v>0</v>
      </c>
      <c r="I66" s="144">
        <f t="shared" si="32"/>
        <v>0</v>
      </c>
      <c r="J66" s="251">
        <v>0</v>
      </c>
      <c r="K66" s="252">
        <v>0</v>
      </c>
      <c r="L66" s="252">
        <v>0</v>
      </c>
      <c r="M66" s="254">
        <v>0</v>
      </c>
      <c r="N66" s="144">
        <f>SUM(O66:P66)</f>
        <v>0</v>
      </c>
      <c r="O66" s="255">
        <v>0</v>
      </c>
      <c r="P66" s="253">
        <v>0</v>
      </c>
      <c r="Q66" s="256">
        <v>0</v>
      </c>
    </row>
    <row r="67" spans="2:17">
      <c r="B67" s="243" t="s">
        <v>297</v>
      </c>
      <c r="C67" s="231" t="s">
        <v>298</v>
      </c>
      <c r="D67" s="152">
        <f t="shared" si="23"/>
        <v>0</v>
      </c>
      <c r="E67" s="153">
        <f t="shared" si="25"/>
        <v>0</v>
      </c>
      <c r="F67" s="257">
        <v>0</v>
      </c>
      <c r="G67" s="258">
        <v>0</v>
      </c>
      <c r="H67" s="259">
        <v>0</v>
      </c>
      <c r="I67" s="153">
        <f t="shared" si="32"/>
        <v>0</v>
      </c>
      <c r="J67" s="257">
        <v>0</v>
      </c>
      <c r="K67" s="258">
        <v>0</v>
      </c>
      <c r="L67" s="258">
        <v>0</v>
      </c>
      <c r="M67" s="260">
        <v>0</v>
      </c>
      <c r="N67" s="144">
        <f>SUM(O67:P67)</f>
        <v>0</v>
      </c>
      <c r="O67" s="261">
        <v>0</v>
      </c>
      <c r="P67" s="259">
        <v>0</v>
      </c>
      <c r="Q67" s="262">
        <v>0</v>
      </c>
    </row>
    <row r="68" spans="2:17">
      <c r="B68" s="122" t="s">
        <v>299</v>
      </c>
      <c r="C68" s="221" t="s">
        <v>300</v>
      </c>
      <c r="D68" s="124">
        <f t="shared" si="23"/>
        <v>18.974600000000002</v>
      </c>
      <c r="E68" s="125">
        <f t="shared" si="25"/>
        <v>0.47833999999999999</v>
      </c>
      <c r="F68" s="126">
        <f>SUM(F69:F82)</f>
        <v>0.28692000000000001</v>
      </c>
      <c r="G68" s="127">
        <f>SUM(G69:G82)</f>
        <v>0</v>
      </c>
      <c r="H68" s="128">
        <f>SUM(H69:H82)</f>
        <v>0.19142000000000001</v>
      </c>
      <c r="I68" s="125">
        <f t="shared" si="32"/>
        <v>5.0118</v>
      </c>
      <c r="J68" s="126">
        <f t="shared" ref="J68:Q68" si="36">SUM(J69:J82)</f>
        <v>4.5387599999999999</v>
      </c>
      <c r="K68" s="127">
        <f t="shared" si="36"/>
        <v>0.47304000000000002</v>
      </c>
      <c r="L68" s="127">
        <f t="shared" si="36"/>
        <v>0</v>
      </c>
      <c r="M68" s="124">
        <f t="shared" si="36"/>
        <v>0</v>
      </c>
      <c r="N68" s="125">
        <f>SUM(O68:P68)</f>
        <v>13.454459999999999</v>
      </c>
      <c r="O68" s="130">
        <f t="shared" si="36"/>
        <v>13.454459999999999</v>
      </c>
      <c r="P68" s="128">
        <f t="shared" si="36"/>
        <v>0</v>
      </c>
      <c r="Q68" s="125">
        <f t="shared" si="36"/>
        <v>0.03</v>
      </c>
    </row>
    <row r="69" spans="2:17">
      <c r="B69" s="240" t="s">
        <v>301</v>
      </c>
      <c r="C69" s="241" t="s">
        <v>302</v>
      </c>
      <c r="D69" s="143">
        <f t="shared" si="23"/>
        <v>0</v>
      </c>
      <c r="E69" s="144">
        <f t="shared" si="25"/>
        <v>0</v>
      </c>
      <c r="F69" s="251">
        <v>0</v>
      </c>
      <c r="G69" s="252">
        <v>0</v>
      </c>
      <c r="H69" s="253">
        <v>0</v>
      </c>
      <c r="I69" s="144">
        <f t="shared" si="32"/>
        <v>0</v>
      </c>
      <c r="J69" s="251">
        <v>0</v>
      </c>
      <c r="K69" s="252">
        <v>0</v>
      </c>
      <c r="L69" s="252">
        <v>0</v>
      </c>
      <c r="M69" s="254">
        <v>0</v>
      </c>
      <c r="N69" s="144">
        <f>SUM(O69:P69)</f>
        <v>0</v>
      </c>
      <c r="O69" s="263">
        <v>0</v>
      </c>
      <c r="P69" s="264">
        <v>0</v>
      </c>
      <c r="Q69" s="256">
        <v>0</v>
      </c>
    </row>
    <row r="70" spans="2:17">
      <c r="B70" s="240" t="s">
        <v>303</v>
      </c>
      <c r="C70" s="241" t="s">
        <v>304</v>
      </c>
      <c r="D70" s="143">
        <f t="shared" si="23"/>
        <v>0</v>
      </c>
      <c r="E70" s="144">
        <f t="shared" si="25"/>
        <v>0</v>
      </c>
      <c r="F70" s="251">
        <v>0</v>
      </c>
      <c r="G70" s="252">
        <v>0</v>
      </c>
      <c r="H70" s="253">
        <v>0</v>
      </c>
      <c r="I70" s="144">
        <f t="shared" si="32"/>
        <v>0</v>
      </c>
      <c r="J70" s="251">
        <v>0</v>
      </c>
      <c r="K70" s="252">
        <v>0</v>
      </c>
      <c r="L70" s="252">
        <v>0</v>
      </c>
      <c r="M70" s="254">
        <v>0</v>
      </c>
      <c r="N70" s="144">
        <f t="shared" ref="N70:N82" si="37">SUM(O70:P70)</f>
        <v>0</v>
      </c>
      <c r="O70" s="263">
        <v>0</v>
      </c>
      <c r="P70" s="264">
        <v>0</v>
      </c>
      <c r="Q70" s="256">
        <v>0</v>
      </c>
    </row>
    <row r="71" spans="2:17">
      <c r="B71" s="240" t="s">
        <v>305</v>
      </c>
      <c r="C71" s="241" t="s">
        <v>306</v>
      </c>
      <c r="D71" s="143">
        <f t="shared" si="23"/>
        <v>3.85</v>
      </c>
      <c r="E71" s="144">
        <f t="shared" si="25"/>
        <v>0</v>
      </c>
      <c r="F71" s="251">
        <v>0</v>
      </c>
      <c r="G71" s="252">
        <v>0</v>
      </c>
      <c r="H71" s="253">
        <v>0</v>
      </c>
      <c r="I71" s="144">
        <f t="shared" si="32"/>
        <v>3.85</v>
      </c>
      <c r="J71" s="251">
        <v>3.85</v>
      </c>
      <c r="K71" s="252">
        <v>0</v>
      </c>
      <c r="L71" s="252">
        <v>0</v>
      </c>
      <c r="M71" s="254">
        <v>0</v>
      </c>
      <c r="N71" s="144">
        <f t="shared" si="37"/>
        <v>0</v>
      </c>
      <c r="O71" s="263">
        <v>0</v>
      </c>
      <c r="P71" s="264">
        <v>0</v>
      </c>
      <c r="Q71" s="256">
        <v>0</v>
      </c>
    </row>
    <row r="72" spans="2:17">
      <c r="B72" s="240" t="s">
        <v>307</v>
      </c>
      <c r="C72" s="241" t="s">
        <v>308</v>
      </c>
      <c r="D72" s="143">
        <f t="shared" si="23"/>
        <v>2.0361399999999996</v>
      </c>
      <c r="E72" s="144">
        <f t="shared" si="25"/>
        <v>0.47833999999999999</v>
      </c>
      <c r="F72" s="251">
        <v>0.28692000000000001</v>
      </c>
      <c r="G72" s="252">
        <v>0</v>
      </c>
      <c r="H72" s="253">
        <v>0.19142000000000001</v>
      </c>
      <c r="I72" s="144">
        <f t="shared" si="32"/>
        <v>1.1617999999999999</v>
      </c>
      <c r="J72" s="251">
        <v>0.68876000000000004</v>
      </c>
      <c r="K72" s="252">
        <v>0.47304000000000002</v>
      </c>
      <c r="L72" s="252">
        <v>0</v>
      </c>
      <c r="M72" s="254">
        <v>0</v>
      </c>
      <c r="N72" s="144">
        <f t="shared" si="37"/>
        <v>0.36599999999999999</v>
      </c>
      <c r="O72" s="263">
        <v>0.36599999999999999</v>
      </c>
      <c r="P72" s="264">
        <v>0</v>
      </c>
      <c r="Q72" s="256">
        <v>0.03</v>
      </c>
    </row>
    <row r="73" spans="2:17">
      <c r="B73" s="240" t="s">
        <v>309</v>
      </c>
      <c r="C73" s="241" t="s">
        <v>310</v>
      </c>
      <c r="D73" s="143">
        <f t="shared" si="23"/>
        <v>0</v>
      </c>
      <c r="E73" s="144">
        <f t="shared" si="25"/>
        <v>0</v>
      </c>
      <c r="F73" s="251">
        <v>0</v>
      </c>
      <c r="G73" s="252">
        <v>0</v>
      </c>
      <c r="H73" s="253">
        <v>0</v>
      </c>
      <c r="I73" s="144">
        <f t="shared" si="32"/>
        <v>0</v>
      </c>
      <c r="J73" s="251">
        <v>0</v>
      </c>
      <c r="K73" s="252">
        <v>0</v>
      </c>
      <c r="L73" s="252">
        <v>0</v>
      </c>
      <c r="M73" s="254">
        <v>0</v>
      </c>
      <c r="N73" s="144">
        <f t="shared" si="37"/>
        <v>0</v>
      </c>
      <c r="O73" s="263">
        <v>0</v>
      </c>
      <c r="P73" s="264">
        <v>0</v>
      </c>
      <c r="Q73" s="256">
        <v>0</v>
      </c>
    </row>
    <row r="74" spans="2:17">
      <c r="B74" s="240" t="s">
        <v>311</v>
      </c>
      <c r="C74" s="241" t="s">
        <v>312</v>
      </c>
      <c r="D74" s="143">
        <f t="shared" si="23"/>
        <v>0</v>
      </c>
      <c r="E74" s="144">
        <f t="shared" si="25"/>
        <v>0</v>
      </c>
      <c r="F74" s="251">
        <v>0</v>
      </c>
      <c r="G74" s="252">
        <v>0</v>
      </c>
      <c r="H74" s="253">
        <v>0</v>
      </c>
      <c r="I74" s="144">
        <f t="shared" si="32"/>
        <v>0</v>
      </c>
      <c r="J74" s="251">
        <v>0</v>
      </c>
      <c r="K74" s="252">
        <v>0</v>
      </c>
      <c r="L74" s="252">
        <v>0</v>
      </c>
      <c r="M74" s="254">
        <v>0</v>
      </c>
      <c r="N74" s="144">
        <f t="shared" si="37"/>
        <v>0</v>
      </c>
      <c r="O74" s="263">
        <v>0</v>
      </c>
      <c r="P74" s="264">
        <v>0</v>
      </c>
      <c r="Q74" s="256">
        <v>0</v>
      </c>
    </row>
    <row r="75" spans="2:17">
      <c r="B75" s="240" t="s">
        <v>313</v>
      </c>
      <c r="C75" s="241" t="s">
        <v>314</v>
      </c>
      <c r="D75" s="143">
        <f t="shared" si="23"/>
        <v>3.9684599999999999</v>
      </c>
      <c r="E75" s="144">
        <f t="shared" si="25"/>
        <v>0</v>
      </c>
      <c r="F75" s="251">
        <v>0</v>
      </c>
      <c r="G75" s="252">
        <v>0</v>
      </c>
      <c r="H75" s="253">
        <v>0</v>
      </c>
      <c r="I75" s="144">
        <f t="shared" si="32"/>
        <v>0</v>
      </c>
      <c r="J75" s="251">
        <v>0</v>
      </c>
      <c r="K75" s="252">
        <v>0</v>
      </c>
      <c r="L75" s="252">
        <v>0</v>
      </c>
      <c r="M75" s="254">
        <v>0</v>
      </c>
      <c r="N75" s="144">
        <f t="shared" si="37"/>
        <v>3.9684599999999999</v>
      </c>
      <c r="O75" s="263">
        <v>3.9684599999999999</v>
      </c>
      <c r="P75" s="264">
        <v>0</v>
      </c>
      <c r="Q75" s="256">
        <v>0</v>
      </c>
    </row>
    <row r="76" spans="2:17">
      <c r="B76" s="240" t="s">
        <v>315</v>
      </c>
      <c r="C76" s="241" t="s">
        <v>316</v>
      </c>
      <c r="D76" s="143">
        <f t="shared" si="23"/>
        <v>0</v>
      </c>
      <c r="E76" s="144">
        <f t="shared" si="25"/>
        <v>0</v>
      </c>
      <c r="F76" s="251">
        <v>0</v>
      </c>
      <c r="G76" s="252">
        <v>0</v>
      </c>
      <c r="H76" s="253">
        <v>0</v>
      </c>
      <c r="I76" s="144">
        <f t="shared" si="32"/>
        <v>0</v>
      </c>
      <c r="J76" s="251">
        <v>0</v>
      </c>
      <c r="K76" s="252">
        <v>0</v>
      </c>
      <c r="L76" s="252">
        <v>0</v>
      </c>
      <c r="M76" s="254">
        <v>0</v>
      </c>
      <c r="N76" s="144">
        <f t="shared" si="37"/>
        <v>0</v>
      </c>
      <c r="O76" s="263">
        <v>0</v>
      </c>
      <c r="P76" s="264">
        <v>0</v>
      </c>
      <c r="Q76" s="256">
        <v>0</v>
      </c>
    </row>
    <row r="77" spans="2:17">
      <c r="B77" s="240" t="s">
        <v>317</v>
      </c>
      <c r="C77" s="241" t="s">
        <v>318</v>
      </c>
      <c r="D77" s="143">
        <f t="shared" si="23"/>
        <v>0</v>
      </c>
      <c r="E77" s="144">
        <f t="shared" si="25"/>
        <v>0</v>
      </c>
      <c r="F77" s="251">
        <v>0</v>
      </c>
      <c r="G77" s="252">
        <v>0</v>
      </c>
      <c r="H77" s="253">
        <v>0</v>
      </c>
      <c r="I77" s="144">
        <f t="shared" si="32"/>
        <v>0</v>
      </c>
      <c r="J77" s="251">
        <v>0</v>
      </c>
      <c r="K77" s="252">
        <v>0</v>
      </c>
      <c r="L77" s="252">
        <v>0</v>
      </c>
      <c r="M77" s="254">
        <v>0</v>
      </c>
      <c r="N77" s="144">
        <f t="shared" si="37"/>
        <v>0</v>
      </c>
      <c r="O77" s="263">
        <v>0</v>
      </c>
      <c r="P77" s="264">
        <v>0</v>
      </c>
      <c r="Q77" s="256">
        <v>0</v>
      </c>
    </row>
    <row r="78" spans="2:17">
      <c r="B78" s="240" t="s">
        <v>319</v>
      </c>
      <c r="C78" s="241" t="s">
        <v>320</v>
      </c>
      <c r="D78" s="143">
        <f t="shared" si="23"/>
        <v>0</v>
      </c>
      <c r="E78" s="144">
        <f t="shared" si="25"/>
        <v>0</v>
      </c>
      <c r="F78" s="251">
        <v>0</v>
      </c>
      <c r="G78" s="252">
        <v>0</v>
      </c>
      <c r="H78" s="253">
        <v>0</v>
      </c>
      <c r="I78" s="144">
        <f t="shared" si="32"/>
        <v>0</v>
      </c>
      <c r="J78" s="251">
        <v>0</v>
      </c>
      <c r="K78" s="252">
        <v>0</v>
      </c>
      <c r="L78" s="252">
        <v>0</v>
      </c>
      <c r="M78" s="254">
        <v>0</v>
      </c>
      <c r="N78" s="144">
        <f t="shared" si="37"/>
        <v>0</v>
      </c>
      <c r="O78" s="263">
        <v>0</v>
      </c>
      <c r="P78" s="264">
        <v>0</v>
      </c>
      <c r="Q78" s="256">
        <v>0</v>
      </c>
    </row>
    <row r="79" spans="2:17">
      <c r="B79" s="240" t="s">
        <v>321</v>
      </c>
      <c r="C79" s="241" t="s">
        <v>322</v>
      </c>
      <c r="D79" s="143">
        <f t="shared" si="23"/>
        <v>0</v>
      </c>
      <c r="E79" s="144">
        <f t="shared" si="25"/>
        <v>0</v>
      </c>
      <c r="F79" s="251">
        <v>0</v>
      </c>
      <c r="G79" s="252">
        <v>0</v>
      </c>
      <c r="H79" s="253">
        <v>0</v>
      </c>
      <c r="I79" s="144">
        <f t="shared" si="32"/>
        <v>0</v>
      </c>
      <c r="J79" s="251">
        <v>0</v>
      </c>
      <c r="K79" s="252">
        <v>0</v>
      </c>
      <c r="L79" s="252">
        <v>0</v>
      </c>
      <c r="M79" s="254">
        <v>0</v>
      </c>
      <c r="N79" s="144">
        <f t="shared" si="37"/>
        <v>0</v>
      </c>
      <c r="O79" s="263">
        <v>0</v>
      </c>
      <c r="P79" s="264">
        <v>0</v>
      </c>
      <c r="Q79" s="256">
        <v>0</v>
      </c>
    </row>
    <row r="80" spans="2:17">
      <c r="B80" s="240" t="s">
        <v>323</v>
      </c>
      <c r="C80" s="241" t="s">
        <v>324</v>
      </c>
      <c r="D80" s="143">
        <f t="shared" si="23"/>
        <v>9.1199999999999992</v>
      </c>
      <c r="E80" s="144">
        <f t="shared" si="25"/>
        <v>0</v>
      </c>
      <c r="F80" s="251">
        <v>0</v>
      </c>
      <c r="G80" s="252">
        <v>0</v>
      </c>
      <c r="H80" s="253">
        <v>0</v>
      </c>
      <c r="I80" s="144">
        <f t="shared" si="32"/>
        <v>0</v>
      </c>
      <c r="J80" s="251">
        <v>0</v>
      </c>
      <c r="K80" s="252">
        <v>0</v>
      </c>
      <c r="L80" s="252">
        <v>0</v>
      </c>
      <c r="M80" s="254">
        <v>0</v>
      </c>
      <c r="N80" s="144">
        <f t="shared" si="37"/>
        <v>9.1199999999999992</v>
      </c>
      <c r="O80" s="263">
        <v>9.1199999999999992</v>
      </c>
      <c r="P80" s="264">
        <v>0</v>
      </c>
      <c r="Q80" s="256">
        <v>0</v>
      </c>
    </row>
    <row r="81" spans="1:20">
      <c r="B81" s="240" t="s">
        <v>325</v>
      </c>
      <c r="C81" s="241" t="s">
        <v>326</v>
      </c>
      <c r="D81" s="143">
        <f t="shared" si="23"/>
        <v>0</v>
      </c>
      <c r="E81" s="144">
        <f t="shared" si="25"/>
        <v>0</v>
      </c>
      <c r="F81" s="251">
        <v>0</v>
      </c>
      <c r="G81" s="252">
        <v>0</v>
      </c>
      <c r="H81" s="253">
        <v>0</v>
      </c>
      <c r="I81" s="144">
        <f t="shared" si="32"/>
        <v>0</v>
      </c>
      <c r="J81" s="251">
        <v>0</v>
      </c>
      <c r="K81" s="252">
        <v>0</v>
      </c>
      <c r="L81" s="252">
        <v>0</v>
      </c>
      <c r="M81" s="254">
        <v>0</v>
      </c>
      <c r="N81" s="144">
        <f t="shared" si="37"/>
        <v>0</v>
      </c>
      <c r="O81" s="263">
        <v>0</v>
      </c>
      <c r="P81" s="264">
        <v>0</v>
      </c>
      <c r="Q81" s="256">
        <v>0</v>
      </c>
    </row>
    <row r="82" spans="1:20">
      <c r="B82" s="265" t="s">
        <v>327</v>
      </c>
      <c r="C82" s="266" t="s">
        <v>328</v>
      </c>
      <c r="D82" s="267">
        <f t="shared" si="23"/>
        <v>0</v>
      </c>
      <c r="E82" s="268">
        <f t="shared" si="25"/>
        <v>0</v>
      </c>
      <c r="F82" s="269">
        <v>0</v>
      </c>
      <c r="G82" s="270">
        <v>0</v>
      </c>
      <c r="H82" s="271">
        <v>0</v>
      </c>
      <c r="I82" s="268">
        <f t="shared" si="32"/>
        <v>0</v>
      </c>
      <c r="J82" s="269">
        <v>0</v>
      </c>
      <c r="K82" s="270">
        <v>0</v>
      </c>
      <c r="L82" s="270">
        <v>0</v>
      </c>
      <c r="M82" s="272">
        <v>0</v>
      </c>
      <c r="N82" s="144">
        <f t="shared" si="37"/>
        <v>0</v>
      </c>
      <c r="O82" s="273">
        <v>0</v>
      </c>
      <c r="P82" s="274">
        <v>0</v>
      </c>
      <c r="Q82" s="275">
        <v>0</v>
      </c>
    </row>
    <row r="83" spans="1:20">
      <c r="B83" s="276" t="s">
        <v>329</v>
      </c>
      <c r="C83" s="277" t="s">
        <v>330</v>
      </c>
      <c r="D83" s="278">
        <f t="shared" si="23"/>
        <v>0</v>
      </c>
      <c r="E83" s="279">
        <f t="shared" si="25"/>
        <v>0</v>
      </c>
      <c r="F83" s="280">
        <v>0</v>
      </c>
      <c r="G83" s="281">
        <v>0</v>
      </c>
      <c r="H83" s="282">
        <v>0</v>
      </c>
      <c r="I83" s="279">
        <f t="shared" si="32"/>
        <v>0</v>
      </c>
      <c r="J83" s="280">
        <v>0</v>
      </c>
      <c r="K83" s="281">
        <v>0</v>
      </c>
      <c r="L83" s="281">
        <v>0</v>
      </c>
      <c r="M83" s="283">
        <v>0</v>
      </c>
      <c r="N83" s="279">
        <f>SUM(O83:P83)</f>
        <v>0</v>
      </c>
      <c r="O83" s="284">
        <v>0</v>
      </c>
      <c r="P83" s="285">
        <v>0</v>
      </c>
      <c r="Q83" s="286">
        <v>0</v>
      </c>
    </row>
    <row r="84" spans="1:20">
      <c r="A84" s="287"/>
      <c r="B84" s="122" t="s">
        <v>331</v>
      </c>
      <c r="C84" s="182" t="s">
        <v>332</v>
      </c>
      <c r="D84" s="124">
        <f t="shared" si="23"/>
        <v>41.411969999999997</v>
      </c>
      <c r="E84" s="125">
        <f t="shared" si="25"/>
        <v>2.9784299999999999</v>
      </c>
      <c r="F84" s="126">
        <f>SUM(F85:F91)</f>
        <v>0</v>
      </c>
      <c r="G84" s="127">
        <f>SUM(G85:G91)</f>
        <v>0</v>
      </c>
      <c r="H84" s="128">
        <f>SUM(H85:H91)</f>
        <v>2.9784299999999999</v>
      </c>
      <c r="I84" s="125">
        <f t="shared" si="32"/>
        <v>16.773790000000002</v>
      </c>
      <c r="J84" s="126">
        <f t="shared" ref="J84:Q84" si="38">SUM(J85:J91)</f>
        <v>2.1200999999999999</v>
      </c>
      <c r="K84" s="127">
        <f t="shared" si="38"/>
        <v>13.05865</v>
      </c>
      <c r="L84" s="127">
        <f t="shared" si="38"/>
        <v>1.59504</v>
      </c>
      <c r="M84" s="124">
        <f t="shared" si="38"/>
        <v>0</v>
      </c>
      <c r="N84" s="125">
        <f>SUM(O84:P84)</f>
        <v>20.759460000000001</v>
      </c>
      <c r="O84" s="130">
        <f t="shared" si="38"/>
        <v>20.759460000000001</v>
      </c>
      <c r="P84" s="128">
        <f t="shared" si="38"/>
        <v>0</v>
      </c>
      <c r="Q84" s="125">
        <f t="shared" si="38"/>
        <v>0.90029000000000003</v>
      </c>
    </row>
    <row r="85" spans="1:20">
      <c r="A85" s="287"/>
      <c r="B85" s="288" t="s">
        <v>333</v>
      </c>
      <c r="C85" s="289" t="s">
        <v>334</v>
      </c>
      <c r="D85" s="290">
        <f t="shared" si="23"/>
        <v>0</v>
      </c>
      <c r="E85" s="291">
        <f t="shared" si="25"/>
        <v>0</v>
      </c>
      <c r="F85" s="292">
        <v>0</v>
      </c>
      <c r="G85" s="293">
        <v>0</v>
      </c>
      <c r="H85" s="294">
        <v>0</v>
      </c>
      <c r="I85" s="291">
        <f t="shared" si="32"/>
        <v>0</v>
      </c>
      <c r="J85" s="292">
        <v>0</v>
      </c>
      <c r="K85" s="293">
        <v>0</v>
      </c>
      <c r="L85" s="293">
        <v>0</v>
      </c>
      <c r="M85" s="295">
        <v>0</v>
      </c>
      <c r="N85" s="291">
        <f>SUM(O85:P85)</f>
        <v>0</v>
      </c>
      <c r="O85" s="296">
        <v>0</v>
      </c>
      <c r="P85" s="297">
        <v>0</v>
      </c>
      <c r="Q85" s="298">
        <v>0</v>
      </c>
    </row>
    <row r="86" spans="1:20">
      <c r="A86" s="287"/>
      <c r="B86" s="288" t="s">
        <v>335</v>
      </c>
      <c r="C86" s="289" t="s">
        <v>336</v>
      </c>
      <c r="D86" s="290">
        <f t="shared" si="23"/>
        <v>0.52800000000000002</v>
      </c>
      <c r="E86" s="291">
        <f t="shared" si="25"/>
        <v>0.17499999999999999</v>
      </c>
      <c r="F86" s="292">
        <v>0</v>
      </c>
      <c r="G86" s="293">
        <v>0</v>
      </c>
      <c r="H86" s="294">
        <v>0.17499999999999999</v>
      </c>
      <c r="I86" s="291">
        <f t="shared" si="32"/>
        <v>0.11600000000000001</v>
      </c>
      <c r="J86" s="292">
        <v>9.6000000000000002E-2</v>
      </c>
      <c r="K86" s="293">
        <v>0</v>
      </c>
      <c r="L86" s="293">
        <v>0.02</v>
      </c>
      <c r="M86" s="295">
        <v>0</v>
      </c>
      <c r="N86" s="291">
        <f t="shared" ref="N86:N91" si="39">SUM(O86:P86)</f>
        <v>0.11799999999999999</v>
      </c>
      <c r="O86" s="296">
        <v>0.11799999999999999</v>
      </c>
      <c r="P86" s="297">
        <v>0</v>
      </c>
      <c r="Q86" s="298">
        <v>0.11899999999999999</v>
      </c>
    </row>
    <row r="87" spans="1:20">
      <c r="A87" s="287"/>
      <c r="B87" s="299" t="s">
        <v>337</v>
      </c>
      <c r="C87" s="300" t="s">
        <v>338</v>
      </c>
      <c r="D87" s="290">
        <f t="shared" si="23"/>
        <v>14.35005</v>
      </c>
      <c r="E87" s="184">
        <f t="shared" si="25"/>
        <v>2.0037500000000001</v>
      </c>
      <c r="F87" s="292">
        <v>0</v>
      </c>
      <c r="G87" s="293">
        <v>0</v>
      </c>
      <c r="H87" s="294">
        <v>2.0037500000000001</v>
      </c>
      <c r="I87" s="184">
        <f t="shared" si="32"/>
        <v>12.346299999999999</v>
      </c>
      <c r="J87" s="292">
        <v>0</v>
      </c>
      <c r="K87" s="293">
        <v>12.346299999999999</v>
      </c>
      <c r="L87" s="293">
        <v>0</v>
      </c>
      <c r="M87" s="295">
        <v>0</v>
      </c>
      <c r="N87" s="291">
        <f t="shared" si="39"/>
        <v>0</v>
      </c>
      <c r="O87" s="296">
        <v>0</v>
      </c>
      <c r="P87" s="297">
        <v>0</v>
      </c>
      <c r="Q87" s="298">
        <v>0</v>
      </c>
    </row>
    <row r="88" spans="1:20">
      <c r="A88" s="287"/>
      <c r="B88" s="301" t="s">
        <v>339</v>
      </c>
      <c r="C88" s="302" t="s">
        <v>340</v>
      </c>
      <c r="D88" s="290">
        <f t="shared" si="23"/>
        <v>6.9091800000000001</v>
      </c>
      <c r="E88" s="194">
        <f t="shared" si="25"/>
        <v>0.79967999999999995</v>
      </c>
      <c r="F88" s="292">
        <v>0</v>
      </c>
      <c r="G88" s="293">
        <v>0</v>
      </c>
      <c r="H88" s="294">
        <v>0.79967999999999995</v>
      </c>
      <c r="I88" s="194">
        <f t="shared" si="32"/>
        <v>4.3114899999999992</v>
      </c>
      <c r="J88" s="292">
        <v>2.0240999999999998</v>
      </c>
      <c r="K88" s="293">
        <v>0.71235000000000004</v>
      </c>
      <c r="L88" s="293">
        <v>1.57504</v>
      </c>
      <c r="M88" s="295">
        <v>0</v>
      </c>
      <c r="N88" s="291">
        <f t="shared" si="39"/>
        <v>1.0167200000000001</v>
      </c>
      <c r="O88" s="296">
        <v>1.0167200000000001</v>
      </c>
      <c r="P88" s="297">
        <v>0</v>
      </c>
      <c r="Q88" s="298">
        <v>0.78129000000000004</v>
      </c>
    </row>
    <row r="89" spans="1:20">
      <c r="A89" s="287"/>
      <c r="B89" s="301" t="s">
        <v>341</v>
      </c>
      <c r="C89" s="192" t="s">
        <v>342</v>
      </c>
      <c r="D89" s="290">
        <f t="shared" si="23"/>
        <v>5.1877300000000002</v>
      </c>
      <c r="E89" s="194">
        <f t="shared" si="25"/>
        <v>0</v>
      </c>
      <c r="F89" s="292">
        <v>0</v>
      </c>
      <c r="G89" s="293">
        <v>0</v>
      </c>
      <c r="H89" s="294">
        <v>0</v>
      </c>
      <c r="I89" s="194">
        <f t="shared" si="32"/>
        <v>0</v>
      </c>
      <c r="J89" s="292">
        <v>0</v>
      </c>
      <c r="K89" s="293">
        <v>0</v>
      </c>
      <c r="L89" s="293">
        <v>0</v>
      </c>
      <c r="M89" s="295">
        <v>0</v>
      </c>
      <c r="N89" s="291">
        <f t="shared" si="39"/>
        <v>5.1877300000000002</v>
      </c>
      <c r="O89" s="296">
        <v>5.1877300000000002</v>
      </c>
      <c r="P89" s="297">
        <v>0</v>
      </c>
      <c r="Q89" s="298">
        <v>0</v>
      </c>
    </row>
    <row r="90" spans="1:20">
      <c r="A90" s="287"/>
      <c r="B90" s="301" t="s">
        <v>343</v>
      </c>
      <c r="C90" s="192" t="s">
        <v>344</v>
      </c>
      <c r="D90" s="290">
        <f t="shared" si="23"/>
        <v>14.437010000000001</v>
      </c>
      <c r="E90" s="194">
        <f t="shared" si="25"/>
        <v>0</v>
      </c>
      <c r="F90" s="292">
        <v>0</v>
      </c>
      <c r="G90" s="293">
        <v>0</v>
      </c>
      <c r="H90" s="294">
        <v>0</v>
      </c>
      <c r="I90" s="194">
        <f t="shared" si="32"/>
        <v>0</v>
      </c>
      <c r="J90" s="292">
        <v>0</v>
      </c>
      <c r="K90" s="293">
        <v>0</v>
      </c>
      <c r="L90" s="293">
        <v>0</v>
      </c>
      <c r="M90" s="295">
        <v>0</v>
      </c>
      <c r="N90" s="291">
        <f t="shared" si="39"/>
        <v>14.437010000000001</v>
      </c>
      <c r="O90" s="296">
        <v>14.437010000000001</v>
      </c>
      <c r="P90" s="297">
        <v>0</v>
      </c>
      <c r="Q90" s="298">
        <v>0</v>
      </c>
    </row>
    <row r="91" spans="1:20">
      <c r="A91" s="287"/>
      <c r="B91" s="301" t="s">
        <v>345</v>
      </c>
      <c r="C91" s="192" t="s">
        <v>346</v>
      </c>
      <c r="D91" s="290">
        <f t="shared" si="23"/>
        <v>0</v>
      </c>
      <c r="E91" s="194">
        <f t="shared" si="25"/>
        <v>0</v>
      </c>
      <c r="F91" s="303">
        <v>0</v>
      </c>
      <c r="G91" s="304">
        <v>0</v>
      </c>
      <c r="H91" s="249">
        <v>0</v>
      </c>
      <c r="I91" s="194">
        <f t="shared" si="32"/>
        <v>0</v>
      </c>
      <c r="J91" s="303">
        <v>0</v>
      </c>
      <c r="K91" s="304">
        <v>0</v>
      </c>
      <c r="L91" s="304">
        <v>0</v>
      </c>
      <c r="M91" s="305">
        <v>0</v>
      </c>
      <c r="N91" s="291">
        <f t="shared" si="39"/>
        <v>0</v>
      </c>
      <c r="O91" s="306">
        <v>0</v>
      </c>
      <c r="P91" s="246">
        <v>0</v>
      </c>
      <c r="Q91" s="307">
        <v>0</v>
      </c>
    </row>
    <row r="92" spans="1:20" ht="42" customHeight="1">
      <c r="A92" s="287"/>
      <c r="B92" s="105" t="s">
        <v>71</v>
      </c>
      <c r="C92" s="106" t="s">
        <v>347</v>
      </c>
      <c r="D92" s="308">
        <f>D93+D96+D99+D101+D107+D108+D114+D118+D121+D136+D137</f>
        <v>157.51027999999999</v>
      </c>
      <c r="E92" s="105">
        <f t="shared" si="25"/>
        <v>62.248062656000002</v>
      </c>
      <c r="F92" s="209">
        <f>F93+F96+F99+F101+F107+F108+F114+F118+F121+F136+F137</f>
        <v>16.885102016000001</v>
      </c>
      <c r="G92" s="210">
        <f>G93+G96+G99+G101+G107+G108+G114+G118+G121+G136+G137</f>
        <v>0</v>
      </c>
      <c r="H92" s="211">
        <f>H93+H96+H99+H101+H107+H108+H114+H118+H121+H136+H137</f>
        <v>45.362960640000004</v>
      </c>
      <c r="I92" s="105">
        <f t="shared" si="32"/>
        <v>76.345232716000012</v>
      </c>
      <c r="J92" s="209">
        <f t="shared" ref="J92:Q92" si="40">J93+J96+J99+J101+J107+J108+J114+J118+J121+J136+J137</f>
        <v>52.51392735200001</v>
      </c>
      <c r="K92" s="210">
        <f t="shared" si="40"/>
        <v>18.255441451999999</v>
      </c>
      <c r="L92" s="210">
        <f t="shared" si="40"/>
        <v>5.575863912</v>
      </c>
      <c r="M92" s="208">
        <f t="shared" si="40"/>
        <v>0</v>
      </c>
      <c r="N92" s="105">
        <f t="shared" ref="N92:N102" si="41">SUM(O92:P92)</f>
        <v>15.719525943999997</v>
      </c>
      <c r="O92" s="213">
        <f t="shared" si="40"/>
        <v>15.719525943999997</v>
      </c>
      <c r="P92" s="211">
        <f t="shared" si="40"/>
        <v>0</v>
      </c>
      <c r="Q92" s="105">
        <f t="shared" si="40"/>
        <v>3.197458683999999</v>
      </c>
      <c r="R92" s="309"/>
      <c r="S92" s="310"/>
    </row>
    <row r="93" spans="1:20">
      <c r="B93" s="114" t="s">
        <v>73</v>
      </c>
      <c r="C93" s="311" t="s">
        <v>237</v>
      </c>
      <c r="D93" s="312">
        <f>D94+D95</f>
        <v>0.44539000000000001</v>
      </c>
      <c r="E93" s="313">
        <f t="shared" si="25"/>
        <v>0.176018128</v>
      </c>
      <c r="F93" s="314">
        <f>F94+F95</f>
        <v>4.7745808000000008E-2</v>
      </c>
      <c r="G93" s="315">
        <f>G94+G95</f>
        <v>0</v>
      </c>
      <c r="H93" s="316">
        <f>H94+H95</f>
        <v>0.12827232</v>
      </c>
      <c r="I93" s="313">
        <f t="shared" si="32"/>
        <v>0.21588053300000001</v>
      </c>
      <c r="J93" s="314">
        <f t="shared" ref="J93:Q93" si="42">J94+J95</f>
        <v>0.14849302600000003</v>
      </c>
      <c r="K93" s="315">
        <f t="shared" si="42"/>
        <v>5.1620701000000005E-2</v>
      </c>
      <c r="L93" s="315">
        <f t="shared" si="42"/>
        <v>1.5766806000000001E-2</v>
      </c>
      <c r="M93" s="317">
        <f t="shared" si="42"/>
        <v>0</v>
      </c>
      <c r="N93" s="313">
        <f t="shared" si="41"/>
        <v>4.4449922000000003E-2</v>
      </c>
      <c r="O93" s="318">
        <f t="shared" si="42"/>
        <v>4.4449922000000003E-2</v>
      </c>
      <c r="P93" s="316">
        <f t="shared" si="42"/>
        <v>0</v>
      </c>
      <c r="Q93" s="313">
        <f t="shared" si="42"/>
        <v>9.0414169999999995E-3</v>
      </c>
      <c r="R93" s="309"/>
      <c r="S93" s="310"/>
      <c r="T93" s="183"/>
    </row>
    <row r="94" spans="1:20" ht="32.25" customHeight="1">
      <c r="B94" s="141" t="s">
        <v>348</v>
      </c>
      <c r="C94" s="142" t="s">
        <v>205</v>
      </c>
      <c r="D94" s="319">
        <v>0.44539000000000001</v>
      </c>
      <c r="E94" s="184">
        <f t="shared" si="25"/>
        <v>0.176018128</v>
      </c>
      <c r="F94" s="187">
        <f>IFERROR($D$94*F146/100, 0)</f>
        <v>4.7745808000000008E-2</v>
      </c>
      <c r="G94" s="188">
        <f>IFERROR($D$94*G146/100, 0)</f>
        <v>0</v>
      </c>
      <c r="H94" s="189">
        <f>IFERROR($D$94*H146/100, 0)</f>
        <v>0.12827232</v>
      </c>
      <c r="I94" s="184">
        <f t="shared" si="32"/>
        <v>0.21588053300000001</v>
      </c>
      <c r="J94" s="187">
        <f t="shared" ref="J94:Q94" si="43">IFERROR($D$94*J146/100, 0)</f>
        <v>0.14849302600000003</v>
      </c>
      <c r="K94" s="188">
        <f t="shared" si="43"/>
        <v>5.1620701000000005E-2</v>
      </c>
      <c r="L94" s="188">
        <f t="shared" si="43"/>
        <v>1.5766806000000001E-2</v>
      </c>
      <c r="M94" s="186">
        <f t="shared" si="43"/>
        <v>0</v>
      </c>
      <c r="N94" s="184">
        <f t="shared" si="41"/>
        <v>4.4449922000000003E-2</v>
      </c>
      <c r="O94" s="191">
        <f t="shared" ref="O94:P94" si="44">IFERROR($D$94*O146/100, 0)</f>
        <v>4.4449922000000003E-2</v>
      </c>
      <c r="P94" s="189">
        <f t="shared" si="44"/>
        <v>0</v>
      </c>
      <c r="Q94" s="184">
        <f t="shared" si="43"/>
        <v>9.0414169999999995E-3</v>
      </c>
      <c r="R94" s="320"/>
      <c r="S94" s="321"/>
    </row>
    <row r="95" spans="1:20" ht="27" customHeight="1">
      <c r="B95" s="141" t="s">
        <v>349</v>
      </c>
      <c r="C95" s="142" t="s">
        <v>240</v>
      </c>
      <c r="D95" s="319">
        <v>0</v>
      </c>
      <c r="E95" s="184">
        <f t="shared" si="25"/>
        <v>0</v>
      </c>
      <c r="F95" s="187">
        <f>IFERROR($D$95*F147/100, 0)</f>
        <v>0</v>
      </c>
      <c r="G95" s="188">
        <f>IFERROR($D$95*G147/100, 0)</f>
        <v>0</v>
      </c>
      <c r="H95" s="189">
        <f>IFERROR($D$95*H147/100, 0)</f>
        <v>0</v>
      </c>
      <c r="I95" s="184">
        <f t="shared" si="32"/>
        <v>0</v>
      </c>
      <c r="J95" s="187">
        <f t="shared" ref="J95:Q95" si="45">IFERROR($D$95*J147/100, 0)</f>
        <v>0</v>
      </c>
      <c r="K95" s="188">
        <f t="shared" si="45"/>
        <v>0</v>
      </c>
      <c r="L95" s="188">
        <f t="shared" si="45"/>
        <v>0</v>
      </c>
      <c r="M95" s="186">
        <f t="shared" si="45"/>
        <v>0</v>
      </c>
      <c r="N95" s="184">
        <f t="shared" si="41"/>
        <v>0</v>
      </c>
      <c r="O95" s="191">
        <f t="shared" ref="O95:P95" si="46">IFERROR($D$95*O147/100, 0)</f>
        <v>0</v>
      </c>
      <c r="P95" s="189">
        <f t="shared" si="46"/>
        <v>0</v>
      </c>
      <c r="Q95" s="184">
        <f t="shared" si="45"/>
        <v>0</v>
      </c>
      <c r="R95" s="320"/>
      <c r="S95" s="321"/>
    </row>
    <row r="96" spans="1:20">
      <c r="B96" s="122" t="s">
        <v>75</v>
      </c>
      <c r="C96" s="221" t="s">
        <v>247</v>
      </c>
      <c r="D96" s="322">
        <f>D97+D98</f>
        <v>8.5722299999999994</v>
      </c>
      <c r="E96" s="125">
        <f t="shared" si="25"/>
        <v>3.3877452960000003</v>
      </c>
      <c r="F96" s="126">
        <f>F97+F98</f>
        <v>0.91894305600000004</v>
      </c>
      <c r="G96" s="127">
        <f>G97+G98</f>
        <v>0</v>
      </c>
      <c r="H96" s="128">
        <f>H97+H98</f>
        <v>2.46880224</v>
      </c>
      <c r="I96" s="125">
        <f t="shared" si="32"/>
        <v>4.1549598810000008</v>
      </c>
      <c r="J96" s="126">
        <f t="shared" ref="J96:Q96" si="47">J97+J98</f>
        <v>2.8579814820000005</v>
      </c>
      <c r="K96" s="127">
        <f t="shared" si="47"/>
        <v>0.99352145699999994</v>
      </c>
      <c r="L96" s="127">
        <f t="shared" si="47"/>
        <v>0.30345694200000001</v>
      </c>
      <c r="M96" s="124">
        <f t="shared" si="47"/>
        <v>0</v>
      </c>
      <c r="N96" s="125">
        <f t="shared" si="41"/>
        <v>0.85550855400000003</v>
      </c>
      <c r="O96" s="130">
        <f t="shared" ref="O96:P96" si="48">O97+O98</f>
        <v>0.85550855400000003</v>
      </c>
      <c r="P96" s="128">
        <f t="shared" si="48"/>
        <v>0</v>
      </c>
      <c r="Q96" s="125">
        <f t="shared" si="47"/>
        <v>0.17401626899999997</v>
      </c>
      <c r="R96" s="309"/>
      <c r="S96" s="310"/>
    </row>
    <row r="97" spans="2:19" ht="29.25" customHeight="1">
      <c r="B97" s="141" t="s">
        <v>77</v>
      </c>
      <c r="C97" s="142" t="s">
        <v>249</v>
      </c>
      <c r="D97" s="319">
        <v>7.8783799999999999</v>
      </c>
      <c r="E97" s="184">
        <f t="shared" si="25"/>
        <v>3.113535776</v>
      </c>
      <c r="F97" s="187">
        <f>IFERROR($D$97*F149/100, 0)</f>
        <v>0.84456233600000008</v>
      </c>
      <c r="G97" s="188">
        <f>IFERROR($D$97*G149/100, 0)</f>
        <v>0</v>
      </c>
      <c r="H97" s="189">
        <f>IFERROR($D$97*H149/100, 0)</f>
        <v>2.2689734399999999</v>
      </c>
      <c r="I97" s="184">
        <f t="shared" si="32"/>
        <v>3.8186507860000001</v>
      </c>
      <c r="J97" s="187">
        <f t="shared" ref="J97:Q97" si="49">IFERROR($D$97*J149/100, 0)</f>
        <v>2.6266518920000004</v>
      </c>
      <c r="K97" s="188">
        <f t="shared" si="49"/>
        <v>0.91310424199999995</v>
      </c>
      <c r="L97" s="188">
        <f t="shared" si="49"/>
        <v>0.27889465200000002</v>
      </c>
      <c r="M97" s="186">
        <f t="shared" si="49"/>
        <v>0</v>
      </c>
      <c r="N97" s="184">
        <f t="shared" si="41"/>
        <v>0.78626232400000007</v>
      </c>
      <c r="O97" s="191">
        <f t="shared" ref="O97:P97" si="50">IFERROR($D$97*O149/100, 0)</f>
        <v>0.78626232400000007</v>
      </c>
      <c r="P97" s="189">
        <f t="shared" si="50"/>
        <v>0</v>
      </c>
      <c r="Q97" s="184">
        <f t="shared" si="49"/>
        <v>0.15993111399999999</v>
      </c>
      <c r="R97" s="320"/>
      <c r="S97" s="321"/>
    </row>
    <row r="98" spans="2:19" ht="25.5" customHeight="1">
      <c r="B98" s="141" t="s">
        <v>79</v>
      </c>
      <c r="C98" s="142" t="s">
        <v>251</v>
      </c>
      <c r="D98" s="319">
        <v>0.69384999999999997</v>
      </c>
      <c r="E98" s="184">
        <f t="shared" si="25"/>
        <v>0.27420951999999998</v>
      </c>
      <c r="F98" s="187">
        <f>IFERROR($D$98*F150/100, 0)</f>
        <v>7.4380719999999997E-2</v>
      </c>
      <c r="G98" s="188">
        <f>IFERROR($D$98*G150/100, 0)</f>
        <v>0</v>
      </c>
      <c r="H98" s="189">
        <f>IFERROR($D$98*H150/100, 0)</f>
        <v>0.19982879999999997</v>
      </c>
      <c r="I98" s="184">
        <f t="shared" si="32"/>
        <v>0.336309095</v>
      </c>
      <c r="J98" s="187">
        <f t="shared" ref="J98:Q98" si="51">IFERROR($D$98*J150/100, 0)</f>
        <v>0.23132959</v>
      </c>
      <c r="K98" s="188">
        <f t="shared" si="51"/>
        <v>8.0417215E-2</v>
      </c>
      <c r="L98" s="188">
        <f t="shared" si="51"/>
        <v>2.4562290000000001E-2</v>
      </c>
      <c r="M98" s="186">
        <f t="shared" si="51"/>
        <v>0</v>
      </c>
      <c r="N98" s="184">
        <f t="shared" si="41"/>
        <v>6.9246229999999992E-2</v>
      </c>
      <c r="O98" s="191">
        <f t="shared" ref="O98:P98" si="52">IFERROR($D$98*O150/100, 0)</f>
        <v>6.9246229999999992E-2</v>
      </c>
      <c r="P98" s="189">
        <f t="shared" si="52"/>
        <v>0</v>
      </c>
      <c r="Q98" s="184">
        <f t="shared" si="51"/>
        <v>1.4085154999999999E-2</v>
      </c>
      <c r="R98" s="320"/>
      <c r="S98" s="321"/>
    </row>
    <row r="99" spans="2:19">
      <c r="B99" s="122" t="s">
        <v>83</v>
      </c>
      <c r="C99" s="221" t="s">
        <v>253</v>
      </c>
      <c r="D99" s="322">
        <f>D100</f>
        <v>0.50114000000000003</v>
      </c>
      <c r="E99" s="125">
        <f t="shared" si="25"/>
        <v>0.198050528</v>
      </c>
      <c r="F99" s="126">
        <f>F100</f>
        <v>5.3722208000000007E-2</v>
      </c>
      <c r="G99" s="127">
        <f>G100</f>
        <v>0</v>
      </c>
      <c r="H99" s="128">
        <f>H100</f>
        <v>0.14432832000000001</v>
      </c>
      <c r="I99" s="125">
        <f t="shared" si="32"/>
        <v>0.24290255800000005</v>
      </c>
      <c r="J99" s="126">
        <f t="shared" ref="J99:Q99" si="53">J100</f>
        <v>0.16708007600000002</v>
      </c>
      <c r="K99" s="127">
        <f t="shared" si="53"/>
        <v>5.8082125999999998E-2</v>
      </c>
      <c r="L99" s="127">
        <f t="shared" si="53"/>
        <v>1.7740356000000002E-2</v>
      </c>
      <c r="M99" s="124">
        <f t="shared" si="53"/>
        <v>0</v>
      </c>
      <c r="N99" s="125">
        <f t="shared" si="41"/>
        <v>5.0013772000000005E-2</v>
      </c>
      <c r="O99" s="130">
        <f t="shared" si="53"/>
        <v>5.0013772000000005E-2</v>
      </c>
      <c r="P99" s="128">
        <f t="shared" si="53"/>
        <v>0</v>
      </c>
      <c r="Q99" s="125">
        <f t="shared" si="53"/>
        <v>1.0173142E-2</v>
      </c>
      <c r="R99" s="309"/>
      <c r="S99" s="310"/>
    </row>
    <row r="100" spans="2:19">
      <c r="B100" s="141" t="s">
        <v>350</v>
      </c>
      <c r="C100" s="142" t="s">
        <v>255</v>
      </c>
      <c r="D100" s="319">
        <v>0.50114000000000003</v>
      </c>
      <c r="E100" s="184">
        <f>IFERROR($D$100*E152/100, 0)</f>
        <v>0.19805052800000003</v>
      </c>
      <c r="F100" s="187">
        <f>IFERROR($D$100*F152/100, 0)</f>
        <v>5.3722208000000007E-2</v>
      </c>
      <c r="G100" s="188">
        <f>IFERROR($D$100*G152/100, 0)</f>
        <v>0</v>
      </c>
      <c r="H100" s="189">
        <f>IFERROR($D$100*H152/100, 0)</f>
        <v>0.14432832000000001</v>
      </c>
      <c r="I100" s="184">
        <f t="shared" si="32"/>
        <v>0.24290255800000005</v>
      </c>
      <c r="J100" s="187">
        <f t="shared" ref="J100:Q100" si="54">IFERROR($D$100*J152/100, 0)</f>
        <v>0.16708007600000002</v>
      </c>
      <c r="K100" s="188">
        <f t="shared" si="54"/>
        <v>5.8082125999999998E-2</v>
      </c>
      <c r="L100" s="188">
        <f t="shared" si="54"/>
        <v>1.7740356000000002E-2</v>
      </c>
      <c r="M100" s="186">
        <f t="shared" si="54"/>
        <v>0</v>
      </c>
      <c r="N100" s="184">
        <f t="shared" si="41"/>
        <v>5.0013772000000005E-2</v>
      </c>
      <c r="O100" s="191">
        <f t="shared" ref="O100:P100" si="55">IFERROR($D$100*O152/100, 0)</f>
        <v>5.0013772000000005E-2</v>
      </c>
      <c r="P100" s="189">
        <f t="shared" si="55"/>
        <v>0</v>
      </c>
      <c r="Q100" s="184">
        <f t="shared" si="54"/>
        <v>1.0173142E-2</v>
      </c>
      <c r="R100" s="320"/>
      <c r="S100" s="321"/>
    </row>
    <row r="101" spans="2:19">
      <c r="B101" s="122" t="s">
        <v>351</v>
      </c>
      <c r="C101" s="221" t="s">
        <v>257</v>
      </c>
      <c r="D101" s="322">
        <f>SUM(D102:D106)</f>
        <v>13.318570000000001</v>
      </c>
      <c r="E101" s="125">
        <f>SUM(F101:H101)</f>
        <v>5.2634988640000007</v>
      </c>
      <c r="F101" s="126">
        <f>SUM(F102:F106)</f>
        <v>1.4277507040000001</v>
      </c>
      <c r="G101" s="127">
        <f>SUM(G102:G106)</f>
        <v>0</v>
      </c>
      <c r="H101" s="128">
        <f>SUM(H102:H106)</f>
        <v>3.8357481600000005</v>
      </c>
      <c r="I101" s="125">
        <f t="shared" si="32"/>
        <v>6.4555108790000011</v>
      </c>
      <c r="J101" s="126">
        <f t="shared" ref="J101:Q101" si="56">SUM(J102:J106)</f>
        <v>4.4404112380000003</v>
      </c>
      <c r="K101" s="127">
        <f t="shared" si="56"/>
        <v>1.543622263</v>
      </c>
      <c r="L101" s="127">
        <f t="shared" si="56"/>
        <v>0.471477378</v>
      </c>
      <c r="M101" s="124">
        <f t="shared" si="56"/>
        <v>0</v>
      </c>
      <c r="N101" s="125">
        <f t="shared" si="41"/>
        <v>1.3291932860000002</v>
      </c>
      <c r="O101" s="130">
        <f t="shared" ref="O101:P101" si="57">SUM(O102:O106)</f>
        <v>1.3291932860000002</v>
      </c>
      <c r="P101" s="128">
        <f t="shared" si="57"/>
        <v>0</v>
      </c>
      <c r="Q101" s="125">
        <f t="shared" si="56"/>
        <v>0.27036697099999996</v>
      </c>
      <c r="R101" s="309"/>
      <c r="S101" s="310"/>
    </row>
    <row r="102" spans="2:19">
      <c r="B102" s="141" t="s">
        <v>352</v>
      </c>
      <c r="C102" s="142" t="s">
        <v>211</v>
      </c>
      <c r="D102" s="319">
        <v>7.4928400000000002</v>
      </c>
      <c r="E102" s="184">
        <f>IFERROR($D$102*E154/100, 0)</f>
        <v>2.9611703680000003</v>
      </c>
      <c r="F102" s="187">
        <f>IFERROR($D$102*F154/100, 0)</f>
        <v>0.80323244800000015</v>
      </c>
      <c r="G102" s="188">
        <f>IFERROR($D$102*G154/100, 0)</f>
        <v>0</v>
      </c>
      <c r="H102" s="189">
        <f>IFERROR($D$102*H154/100, 0)</f>
        <v>2.1579379200000002</v>
      </c>
      <c r="I102" s="184">
        <f t="shared" si="32"/>
        <v>3.6317795479999999</v>
      </c>
      <c r="J102" s="187">
        <f t="shared" ref="J102:Q102" si="58">IFERROR($D$102*J154/100, 0)</f>
        <v>2.4981128560000001</v>
      </c>
      <c r="K102" s="188">
        <f t="shared" si="58"/>
        <v>0.868420156</v>
      </c>
      <c r="L102" s="188">
        <f t="shared" si="58"/>
        <v>0.26524653600000003</v>
      </c>
      <c r="M102" s="186">
        <f t="shared" si="58"/>
        <v>0</v>
      </c>
      <c r="N102" s="184">
        <f t="shared" si="41"/>
        <v>0.74778543200000003</v>
      </c>
      <c r="O102" s="191">
        <f t="shared" ref="O102:P102" si="59">IFERROR($D$102*O154/100, 0)</f>
        <v>0.74778543200000003</v>
      </c>
      <c r="P102" s="189">
        <f t="shared" si="59"/>
        <v>0</v>
      </c>
      <c r="Q102" s="184">
        <f t="shared" si="58"/>
        <v>0.15210465199999998</v>
      </c>
      <c r="R102" s="320"/>
      <c r="S102" s="321"/>
    </row>
    <row r="103" spans="2:19">
      <c r="B103" s="141" t="s">
        <v>353</v>
      </c>
      <c r="C103" s="142" t="s">
        <v>215</v>
      </c>
      <c r="D103" s="319">
        <v>5.8257300000000001</v>
      </c>
      <c r="E103" s="184">
        <f>IFERROR($D$103*E155/100, 0)</f>
        <v>2.3023284959999999</v>
      </c>
      <c r="F103" s="187">
        <f>IFERROR($D$103*F155/100, 0)</f>
        <v>0.6245182560000001</v>
      </c>
      <c r="G103" s="188">
        <f>IFERROR($D$103*G155/100, 0)</f>
        <v>0</v>
      </c>
      <c r="H103" s="189">
        <f>IFERROR($D$103*H155/100, 0)</f>
        <v>1.6778102400000001</v>
      </c>
      <c r="I103" s="184">
        <f t="shared" si="32"/>
        <v>2.8237313310000003</v>
      </c>
      <c r="J103" s="187">
        <f t="shared" ref="J103:Q103" si="60">IFERROR($D$103*J155/100, 0)</f>
        <v>1.9422983820000002</v>
      </c>
      <c r="K103" s="188">
        <f t="shared" si="60"/>
        <v>0.67520210700000005</v>
      </c>
      <c r="L103" s="188">
        <f t="shared" si="60"/>
        <v>0.206230842</v>
      </c>
      <c r="M103" s="186">
        <f t="shared" si="60"/>
        <v>0</v>
      </c>
      <c r="N103" s="184">
        <f t="shared" ref="N103:N106" si="61">SUM(O103:P103)</f>
        <v>0.58140785400000006</v>
      </c>
      <c r="O103" s="191">
        <f t="shared" ref="O103:P103" si="62">IFERROR($D$103*O155/100, 0)</f>
        <v>0.58140785400000006</v>
      </c>
      <c r="P103" s="189">
        <f t="shared" si="62"/>
        <v>0</v>
      </c>
      <c r="Q103" s="184">
        <f t="shared" si="60"/>
        <v>0.118262319</v>
      </c>
      <c r="R103" s="320"/>
      <c r="S103" s="321"/>
    </row>
    <row r="104" spans="2:19">
      <c r="B104" s="141" t="s">
        <v>354</v>
      </c>
      <c r="C104" s="231" t="s">
        <v>261</v>
      </c>
      <c r="D104" s="319">
        <v>0</v>
      </c>
      <c r="E104" s="184">
        <f>IFERROR($D$104*E156/100, 0)</f>
        <v>0</v>
      </c>
      <c r="F104" s="187">
        <f>IFERROR($D$104*F156/100, 0)</f>
        <v>0</v>
      </c>
      <c r="G104" s="188">
        <f>IFERROR($D$104*G156/100, 0)</f>
        <v>0</v>
      </c>
      <c r="H104" s="189">
        <f>IFERROR($D$104*H156/100, 0)</f>
        <v>0</v>
      </c>
      <c r="I104" s="184">
        <f t="shared" si="32"/>
        <v>0</v>
      </c>
      <c r="J104" s="187">
        <f t="shared" ref="J104:Q104" si="63">IFERROR($D$104*J156/100, 0)</f>
        <v>0</v>
      </c>
      <c r="K104" s="188">
        <f t="shared" si="63"/>
        <v>0</v>
      </c>
      <c r="L104" s="188">
        <f t="shared" si="63"/>
        <v>0</v>
      </c>
      <c r="M104" s="186">
        <f t="shared" si="63"/>
        <v>0</v>
      </c>
      <c r="N104" s="184">
        <f t="shared" si="61"/>
        <v>0</v>
      </c>
      <c r="O104" s="191">
        <f t="shared" ref="O104:P104" si="64">IFERROR($D$104*O156/100, 0)</f>
        <v>0</v>
      </c>
      <c r="P104" s="189">
        <f t="shared" si="64"/>
        <v>0</v>
      </c>
      <c r="Q104" s="184">
        <f t="shared" si="63"/>
        <v>0</v>
      </c>
      <c r="R104" s="320"/>
      <c r="S104" s="321"/>
    </row>
    <row r="105" spans="2:19">
      <c r="B105" s="141" t="s">
        <v>355</v>
      </c>
      <c r="C105" s="232" t="s">
        <v>213</v>
      </c>
      <c r="D105" s="319">
        <v>0</v>
      </c>
      <c r="E105" s="184">
        <f>IFERROR($D$105*E157/100, 0)</f>
        <v>0</v>
      </c>
      <c r="F105" s="187">
        <f>IFERROR($D$105*F157/100, 0)</f>
        <v>0</v>
      </c>
      <c r="G105" s="188">
        <f>IFERROR($D$105*G157/100, 0)</f>
        <v>0</v>
      </c>
      <c r="H105" s="189">
        <f>IFERROR($D$105*H157/100, 0)</f>
        <v>0</v>
      </c>
      <c r="I105" s="184">
        <f t="shared" si="32"/>
        <v>0</v>
      </c>
      <c r="J105" s="187">
        <f t="shared" ref="J105:Q105" si="65">IFERROR($D$105*J157/100, 0)</f>
        <v>0</v>
      </c>
      <c r="K105" s="188">
        <f t="shared" si="65"/>
        <v>0</v>
      </c>
      <c r="L105" s="188">
        <f t="shared" si="65"/>
        <v>0</v>
      </c>
      <c r="M105" s="186">
        <f t="shared" si="65"/>
        <v>0</v>
      </c>
      <c r="N105" s="184">
        <f t="shared" si="61"/>
        <v>0</v>
      </c>
      <c r="O105" s="191">
        <f t="shared" ref="O105:P105" si="66">IFERROR($D$105*O157/100, 0)</f>
        <v>0</v>
      </c>
      <c r="P105" s="189">
        <f t="shared" si="66"/>
        <v>0</v>
      </c>
      <c r="Q105" s="184">
        <f t="shared" si="65"/>
        <v>0</v>
      </c>
      <c r="R105" s="320"/>
      <c r="S105" s="321"/>
    </row>
    <row r="106" spans="2:19" ht="32.25" customHeight="1">
      <c r="B106" s="141" t="s">
        <v>356</v>
      </c>
      <c r="C106" s="232" t="s">
        <v>264</v>
      </c>
      <c r="D106" s="319">
        <v>0</v>
      </c>
      <c r="E106" s="184">
        <f>IFERROR($D$106*E158/100, 0)</f>
        <v>0</v>
      </c>
      <c r="F106" s="187">
        <f>IFERROR($D$106*F158/100, 0)</f>
        <v>0</v>
      </c>
      <c r="G106" s="188">
        <f>IFERROR($D$106*G158/100, 0)</f>
        <v>0</v>
      </c>
      <c r="H106" s="189">
        <f>IFERROR($D$106*H158/100, 0)</f>
        <v>0</v>
      </c>
      <c r="I106" s="184">
        <f t="shared" si="32"/>
        <v>0</v>
      </c>
      <c r="J106" s="187">
        <f t="shared" ref="J106:Q106" si="67">IFERROR($D$106*J158/100, 0)</f>
        <v>0</v>
      </c>
      <c r="K106" s="188">
        <f t="shared" si="67"/>
        <v>0</v>
      </c>
      <c r="L106" s="188">
        <f t="shared" si="67"/>
        <v>0</v>
      </c>
      <c r="M106" s="186">
        <f t="shared" si="67"/>
        <v>0</v>
      </c>
      <c r="N106" s="184">
        <f t="shared" si="61"/>
        <v>0</v>
      </c>
      <c r="O106" s="191">
        <f t="shared" ref="O106:P106" si="68">IFERROR($D$106*O158/100, 0)</f>
        <v>0</v>
      </c>
      <c r="P106" s="189">
        <f t="shared" si="68"/>
        <v>0</v>
      </c>
      <c r="Q106" s="184">
        <f t="shared" si="67"/>
        <v>0</v>
      </c>
      <c r="R106" s="320"/>
      <c r="S106" s="321"/>
    </row>
    <row r="107" spans="2:19">
      <c r="B107" s="122" t="s">
        <v>357</v>
      </c>
      <c r="C107" s="221" t="s">
        <v>266</v>
      </c>
      <c r="D107" s="323">
        <v>1.8937900000000001</v>
      </c>
      <c r="E107" s="125">
        <f>IFERROR($D$107*E159/100, 0)</f>
        <v>0.74842580800000003</v>
      </c>
      <c r="F107" s="126">
        <f>IFERROR($D$107*F159/100, 0)</f>
        <v>0.20301428800000004</v>
      </c>
      <c r="G107" s="127">
        <f>IFERROR($D$107*G159/100, 0)</f>
        <v>0</v>
      </c>
      <c r="H107" s="128">
        <f>IFERROR($D$107*H159/100, 0)</f>
        <v>0.54541152000000004</v>
      </c>
      <c r="I107" s="125">
        <f t="shared" si="32"/>
        <v>0.91792001300000003</v>
      </c>
      <c r="J107" s="126">
        <f t="shared" ref="J107:Q107" si="69">IFERROR($D$107*J159/100, 0)</f>
        <v>0.63138958600000006</v>
      </c>
      <c r="K107" s="127">
        <f t="shared" si="69"/>
        <v>0.21949026100000002</v>
      </c>
      <c r="L107" s="127">
        <f t="shared" si="69"/>
        <v>6.7040165999999998E-2</v>
      </c>
      <c r="M107" s="124">
        <f t="shared" si="69"/>
        <v>0</v>
      </c>
      <c r="N107" s="125">
        <f>SUM(O107:P107)</f>
        <v>0.18900024200000001</v>
      </c>
      <c r="O107" s="130">
        <f t="shared" si="69"/>
        <v>0.18900024200000001</v>
      </c>
      <c r="P107" s="128">
        <f t="shared" si="69"/>
        <v>0</v>
      </c>
      <c r="Q107" s="125">
        <f t="shared" si="69"/>
        <v>3.8443936999999997E-2</v>
      </c>
      <c r="R107" s="309"/>
      <c r="S107" s="310"/>
    </row>
    <row r="108" spans="2:19">
      <c r="B108" s="122" t="s">
        <v>358</v>
      </c>
      <c r="C108" s="221" t="s">
        <v>268</v>
      </c>
      <c r="D108" s="322">
        <f>SUM(D109:D113)</f>
        <v>125.92983999999998</v>
      </c>
      <c r="E108" s="125">
        <f t="shared" ref="E108:E143" si="70">SUM(F108:H108)</f>
        <v>49.767472768000005</v>
      </c>
      <c r="F108" s="126">
        <f>SUM(F109:F113)</f>
        <v>13.499678847999999</v>
      </c>
      <c r="G108" s="127">
        <f>SUM(G109:G113)</f>
        <v>0</v>
      </c>
      <c r="H108" s="128">
        <f>SUM(H109:H113)</f>
        <v>36.267793920000003</v>
      </c>
      <c r="I108" s="125">
        <f t="shared" si="32"/>
        <v>61.038193448000001</v>
      </c>
      <c r="J108" s="126">
        <f t="shared" ref="J108:Q108" si="71">SUM(J109:J113)</f>
        <v>41.985008656000005</v>
      </c>
      <c r="K108" s="127">
        <f t="shared" si="71"/>
        <v>14.595268455999998</v>
      </c>
      <c r="L108" s="127">
        <f t="shared" si="71"/>
        <v>4.4579163360000003</v>
      </c>
      <c r="M108" s="124">
        <f t="shared" si="71"/>
        <v>0</v>
      </c>
      <c r="N108" s="125">
        <f>SUM(O108:P108)</f>
        <v>12.567798031999999</v>
      </c>
      <c r="O108" s="130">
        <f t="shared" ref="O108:P108" si="72">SUM(O109:O113)</f>
        <v>12.567798031999999</v>
      </c>
      <c r="P108" s="128">
        <f t="shared" si="72"/>
        <v>0</v>
      </c>
      <c r="Q108" s="125">
        <f t="shared" si="71"/>
        <v>2.5563757519999992</v>
      </c>
      <c r="R108" s="324"/>
      <c r="S108" s="310"/>
    </row>
    <row r="109" spans="2:19">
      <c r="B109" s="240" t="s">
        <v>359</v>
      </c>
      <c r="C109" s="241" t="s">
        <v>270</v>
      </c>
      <c r="D109" s="319">
        <v>99.954099999999997</v>
      </c>
      <c r="E109" s="184">
        <f t="shared" si="70"/>
        <v>39.501860320000006</v>
      </c>
      <c r="F109" s="187">
        <f>IFERROR($D$109*F161/100, 0)</f>
        <v>10.71507952</v>
      </c>
      <c r="G109" s="188">
        <f>IFERROR($D$109*G161/100, 0)</f>
        <v>0</v>
      </c>
      <c r="H109" s="189">
        <f>IFERROR($D$109*H161/100, 0)</f>
        <v>28.786780800000003</v>
      </c>
      <c r="I109" s="184">
        <f t="shared" si="32"/>
        <v>48.447752270000002</v>
      </c>
      <c r="J109" s="187">
        <f t="shared" ref="J109:Q109" si="73">IFERROR($D$109*J161/100, 0)</f>
        <v>33.324696940000003</v>
      </c>
      <c r="K109" s="188">
        <f t="shared" si="73"/>
        <v>11.584680189999998</v>
      </c>
      <c r="L109" s="188">
        <f t="shared" si="73"/>
        <v>3.5383751399999999</v>
      </c>
      <c r="M109" s="186">
        <f t="shared" si="73"/>
        <v>0</v>
      </c>
      <c r="N109" s="184">
        <f>SUM(O109:P109)</f>
        <v>9.9754191799999994</v>
      </c>
      <c r="O109" s="191">
        <f t="shared" ref="O109:P109" si="74">IFERROR($D$109*O161/100, 0)</f>
        <v>9.9754191799999994</v>
      </c>
      <c r="P109" s="189">
        <f t="shared" si="74"/>
        <v>0</v>
      </c>
      <c r="Q109" s="184">
        <f t="shared" si="73"/>
        <v>2.0290682299999996</v>
      </c>
      <c r="R109" s="325"/>
      <c r="S109" s="321"/>
    </row>
    <row r="110" spans="2:19">
      <c r="B110" s="240" t="s">
        <v>360</v>
      </c>
      <c r="C110" s="241" t="s">
        <v>272</v>
      </c>
      <c r="D110" s="319">
        <v>2.29758</v>
      </c>
      <c r="E110" s="184">
        <f t="shared" si="70"/>
        <v>0.90800361600000001</v>
      </c>
      <c r="F110" s="187">
        <f>IFERROR($D$110*F162/100, 0)</f>
        <v>0.24630057599999999</v>
      </c>
      <c r="G110" s="188">
        <f>IFERROR($D$110*G162/100, 0)</f>
        <v>0</v>
      </c>
      <c r="H110" s="189">
        <f>IFERROR($D$110*H162/100, 0)</f>
        <v>0.66170304000000002</v>
      </c>
      <c r="I110" s="184">
        <f t="shared" si="32"/>
        <v>1.1136370260000001</v>
      </c>
      <c r="J110" s="187">
        <f t="shared" ref="J110:Q110" si="75">IFERROR($D$110*J162/100, 0)</f>
        <v>0.76601317200000008</v>
      </c>
      <c r="K110" s="188">
        <f t="shared" si="75"/>
        <v>0.266289522</v>
      </c>
      <c r="L110" s="188">
        <f t="shared" si="75"/>
        <v>8.1334332000000009E-2</v>
      </c>
      <c r="M110" s="186">
        <f t="shared" si="75"/>
        <v>0</v>
      </c>
      <c r="N110" s="184">
        <f t="shared" ref="N110:N113" si="76">SUM(O110:P110)</f>
        <v>0.229298484</v>
      </c>
      <c r="O110" s="191">
        <f t="shared" ref="O110:P110" si="77">IFERROR($D$110*O162/100, 0)</f>
        <v>0.229298484</v>
      </c>
      <c r="P110" s="189">
        <f t="shared" si="77"/>
        <v>0</v>
      </c>
      <c r="Q110" s="184">
        <f t="shared" si="75"/>
        <v>4.6640873999999999E-2</v>
      </c>
      <c r="R110" s="325"/>
      <c r="S110" s="321"/>
    </row>
    <row r="111" spans="2:19">
      <c r="B111" s="240" t="s">
        <v>361</v>
      </c>
      <c r="C111" s="241" t="s">
        <v>274</v>
      </c>
      <c r="D111" s="319">
        <v>0</v>
      </c>
      <c r="E111" s="184">
        <f t="shared" si="70"/>
        <v>0</v>
      </c>
      <c r="F111" s="187">
        <f>IFERROR($D$111*F163/100, 0)</f>
        <v>0</v>
      </c>
      <c r="G111" s="187">
        <f t="shared" ref="G111:Q111" si="78">IFERROR($D$111*G163/100, 0)</f>
        <v>0</v>
      </c>
      <c r="H111" s="187">
        <f t="shared" si="78"/>
        <v>0</v>
      </c>
      <c r="I111" s="187">
        <f t="shared" si="78"/>
        <v>0</v>
      </c>
      <c r="J111" s="187">
        <f t="shared" si="78"/>
        <v>0</v>
      </c>
      <c r="K111" s="187">
        <f t="shared" si="78"/>
        <v>0</v>
      </c>
      <c r="L111" s="187">
        <f t="shared" si="78"/>
        <v>0</v>
      </c>
      <c r="M111" s="187">
        <f t="shared" si="78"/>
        <v>0</v>
      </c>
      <c r="N111" s="187">
        <f t="shared" si="78"/>
        <v>0</v>
      </c>
      <c r="O111" s="187">
        <f t="shared" si="78"/>
        <v>0</v>
      </c>
      <c r="P111" s="187">
        <f t="shared" si="78"/>
        <v>0</v>
      </c>
      <c r="Q111" s="187">
        <f t="shared" si="78"/>
        <v>0</v>
      </c>
      <c r="R111" s="320"/>
      <c r="S111" s="321"/>
    </row>
    <row r="112" spans="2:19">
      <c r="B112" s="240" t="s">
        <v>362</v>
      </c>
      <c r="C112" s="231" t="s">
        <v>276</v>
      </c>
      <c r="D112" s="326">
        <v>0</v>
      </c>
      <c r="E112" s="184">
        <f t="shared" si="70"/>
        <v>0</v>
      </c>
      <c r="F112" s="187">
        <f t="shared" ref="F112:Q112" si="79">IFERROR($D$112*F165/100, 0)</f>
        <v>0</v>
      </c>
      <c r="G112" s="187">
        <f t="shared" si="79"/>
        <v>0</v>
      </c>
      <c r="H112" s="187">
        <f t="shared" si="79"/>
        <v>0</v>
      </c>
      <c r="I112" s="187">
        <f t="shared" si="79"/>
        <v>0</v>
      </c>
      <c r="J112" s="187">
        <f t="shared" si="79"/>
        <v>0</v>
      </c>
      <c r="K112" s="187">
        <f t="shared" si="79"/>
        <v>0</v>
      </c>
      <c r="L112" s="187">
        <f t="shared" si="79"/>
        <v>0</v>
      </c>
      <c r="M112" s="187">
        <f t="shared" si="79"/>
        <v>0</v>
      </c>
      <c r="N112" s="187">
        <f t="shared" si="79"/>
        <v>0</v>
      </c>
      <c r="O112" s="187">
        <f t="shared" si="79"/>
        <v>0</v>
      </c>
      <c r="P112" s="187">
        <f t="shared" si="79"/>
        <v>0</v>
      </c>
      <c r="Q112" s="187">
        <f t="shared" si="79"/>
        <v>0</v>
      </c>
      <c r="R112" s="320"/>
      <c r="S112" s="321"/>
    </row>
    <row r="113" spans="2:19">
      <c r="B113" s="240" t="s">
        <v>363</v>
      </c>
      <c r="C113" s="231" t="s">
        <v>278</v>
      </c>
      <c r="D113" s="326">
        <v>23.678159999999998</v>
      </c>
      <c r="E113" s="194">
        <f t="shared" si="70"/>
        <v>9.3576088320000004</v>
      </c>
      <c r="F113" s="195">
        <f>IFERROR($D$113*F165/100, 0)</f>
        <v>2.5382987520000002</v>
      </c>
      <c r="G113" s="196">
        <f>IFERROR($D$113*G165/100, 0)</f>
        <v>0</v>
      </c>
      <c r="H113" s="197">
        <f>IFERROR($D$113*H165/100, 0)</f>
        <v>6.8193100800000002</v>
      </c>
      <c r="I113" s="194">
        <f t="shared" si="32"/>
        <v>11.476804152</v>
      </c>
      <c r="J113" s="195">
        <f t="shared" ref="J113:Q113" si="80">IFERROR($D$113*J165/100, 0)</f>
        <v>7.8942985440000006</v>
      </c>
      <c r="K113" s="196">
        <f t="shared" si="80"/>
        <v>2.7442987439999995</v>
      </c>
      <c r="L113" s="196">
        <f t="shared" si="80"/>
        <v>0.838206864</v>
      </c>
      <c r="M113" s="193">
        <f t="shared" si="80"/>
        <v>0</v>
      </c>
      <c r="N113" s="184">
        <f t="shared" si="76"/>
        <v>2.3630803679999999</v>
      </c>
      <c r="O113" s="199">
        <f t="shared" ref="O113:P113" si="81">IFERROR($D$113*O165/100, 0)</f>
        <v>2.3630803679999999</v>
      </c>
      <c r="P113" s="197">
        <f t="shared" si="81"/>
        <v>0</v>
      </c>
      <c r="Q113" s="194">
        <f t="shared" si="80"/>
        <v>0.48066664799999992</v>
      </c>
      <c r="R113" s="320"/>
      <c r="S113" s="321"/>
    </row>
    <row r="114" spans="2:19">
      <c r="B114" s="122" t="s">
        <v>364</v>
      </c>
      <c r="C114" s="221" t="s">
        <v>280</v>
      </c>
      <c r="D114" s="322">
        <f>SUM(D115:D117)</f>
        <v>0</v>
      </c>
      <c r="E114" s="125">
        <f t="shared" si="70"/>
        <v>0</v>
      </c>
      <c r="F114" s="126">
        <f>SUM(F115:F117)</f>
        <v>0</v>
      </c>
      <c r="G114" s="127">
        <f>SUM(G115:G117)</f>
        <v>0</v>
      </c>
      <c r="H114" s="128">
        <f>SUM(H115:H117)</f>
        <v>0</v>
      </c>
      <c r="I114" s="125">
        <f t="shared" si="32"/>
        <v>0</v>
      </c>
      <c r="J114" s="126">
        <f t="shared" ref="J114:Q114" si="82">SUM(J115:J117)</f>
        <v>0</v>
      </c>
      <c r="K114" s="127">
        <f t="shared" si="82"/>
        <v>0</v>
      </c>
      <c r="L114" s="127">
        <f t="shared" si="82"/>
        <v>0</v>
      </c>
      <c r="M114" s="124">
        <f t="shared" si="82"/>
        <v>0</v>
      </c>
      <c r="N114" s="125">
        <f>SUM(O114:P114)</f>
        <v>0</v>
      </c>
      <c r="O114" s="130">
        <f t="shared" ref="O114:P114" si="83">SUM(O115:O117)</f>
        <v>0</v>
      </c>
      <c r="P114" s="128">
        <f t="shared" si="83"/>
        <v>0</v>
      </c>
      <c r="Q114" s="125">
        <f t="shared" si="82"/>
        <v>0</v>
      </c>
      <c r="R114" s="309"/>
      <c r="S114" s="310"/>
    </row>
    <row r="115" spans="2:19">
      <c r="B115" s="240" t="s">
        <v>365</v>
      </c>
      <c r="C115" s="241" t="s">
        <v>286</v>
      </c>
      <c r="D115" s="319">
        <v>0</v>
      </c>
      <c r="E115" s="184">
        <f t="shared" si="70"/>
        <v>0</v>
      </c>
      <c r="F115" s="187">
        <f>IFERROR($D$115*F167/100, 0)</f>
        <v>0</v>
      </c>
      <c r="G115" s="188">
        <f>IFERROR($D$115*G167/100, 0)</f>
        <v>0</v>
      </c>
      <c r="H115" s="189">
        <f>IFERROR($D$115*H167/100, 0)</f>
        <v>0</v>
      </c>
      <c r="I115" s="184">
        <f t="shared" si="32"/>
        <v>0</v>
      </c>
      <c r="J115" s="187">
        <f t="shared" ref="J115:Q115" si="84">IFERROR($D$115*J167/100, 0)</f>
        <v>0</v>
      </c>
      <c r="K115" s="188">
        <f t="shared" si="84"/>
        <v>0</v>
      </c>
      <c r="L115" s="188">
        <f t="shared" si="84"/>
        <v>0</v>
      </c>
      <c r="M115" s="186">
        <f t="shared" si="84"/>
        <v>0</v>
      </c>
      <c r="N115" s="184">
        <f>SUM(O115:P115)</f>
        <v>0</v>
      </c>
      <c r="O115" s="191">
        <f t="shared" ref="O115:P115" si="85">IFERROR($D$115*O167/100, 0)</f>
        <v>0</v>
      </c>
      <c r="P115" s="189">
        <f t="shared" si="85"/>
        <v>0</v>
      </c>
      <c r="Q115" s="184">
        <f t="shared" si="84"/>
        <v>0</v>
      </c>
      <c r="R115" s="320"/>
      <c r="S115" s="321"/>
    </row>
    <row r="116" spans="2:19">
      <c r="B116" s="243" t="s">
        <v>366</v>
      </c>
      <c r="C116" s="241" t="s">
        <v>288</v>
      </c>
      <c r="D116" s="326">
        <v>0</v>
      </c>
      <c r="E116" s="184">
        <f t="shared" si="70"/>
        <v>0</v>
      </c>
      <c r="F116" s="187">
        <f>IFERROR($D$116*F168/100, 0)</f>
        <v>0</v>
      </c>
      <c r="G116" s="188">
        <f>IFERROR($D$116*G168/100, 0)</f>
        <v>0</v>
      </c>
      <c r="H116" s="189">
        <f>IFERROR($D$116*H168/100, 0)</f>
        <v>0</v>
      </c>
      <c r="I116" s="184">
        <f t="shared" si="32"/>
        <v>0</v>
      </c>
      <c r="J116" s="187">
        <f t="shared" ref="J116:Q116" si="86">IFERROR($D$116*J168/100, 0)</f>
        <v>0</v>
      </c>
      <c r="K116" s="188">
        <f t="shared" si="86"/>
        <v>0</v>
      </c>
      <c r="L116" s="188">
        <f t="shared" si="86"/>
        <v>0</v>
      </c>
      <c r="M116" s="186">
        <f t="shared" si="86"/>
        <v>0</v>
      </c>
      <c r="N116" s="184">
        <f t="shared" ref="N116:N117" si="87">SUM(O116:P116)</f>
        <v>0</v>
      </c>
      <c r="O116" s="191">
        <f t="shared" ref="O116:P116" si="88">IFERROR($D$116*O168/100, 0)</f>
        <v>0</v>
      </c>
      <c r="P116" s="189">
        <f t="shared" si="88"/>
        <v>0</v>
      </c>
      <c r="Q116" s="184">
        <f t="shared" si="86"/>
        <v>0</v>
      </c>
      <c r="R116" s="320"/>
      <c r="S116" s="321"/>
    </row>
    <row r="117" spans="2:19">
      <c r="B117" s="243" t="s">
        <v>367</v>
      </c>
      <c r="C117" s="231" t="s">
        <v>292</v>
      </c>
      <c r="D117" s="326">
        <v>0</v>
      </c>
      <c r="E117" s="194">
        <f t="shared" si="70"/>
        <v>0</v>
      </c>
      <c r="F117" s="195">
        <f>IFERROR($D$117*F169/100, 0)</f>
        <v>0</v>
      </c>
      <c r="G117" s="196">
        <f>IFERROR($D$117*G169/100, 0)</f>
        <v>0</v>
      </c>
      <c r="H117" s="197">
        <f>IFERROR($D$117*H169/100, 0)</f>
        <v>0</v>
      </c>
      <c r="I117" s="194">
        <f t="shared" si="32"/>
        <v>0</v>
      </c>
      <c r="J117" s="195">
        <f t="shared" ref="J117:Q117" si="89">IFERROR($D$117*J169/100, 0)</f>
        <v>0</v>
      </c>
      <c r="K117" s="196">
        <f t="shared" si="89"/>
        <v>0</v>
      </c>
      <c r="L117" s="196">
        <f t="shared" si="89"/>
        <v>0</v>
      </c>
      <c r="M117" s="193">
        <f t="shared" si="89"/>
        <v>0</v>
      </c>
      <c r="N117" s="184">
        <f t="shared" si="87"/>
        <v>0</v>
      </c>
      <c r="O117" s="199">
        <f t="shared" ref="O117:P117" si="90">IFERROR($D$117*O169/100, 0)</f>
        <v>0</v>
      </c>
      <c r="P117" s="197">
        <f t="shared" si="90"/>
        <v>0</v>
      </c>
      <c r="Q117" s="194">
        <f t="shared" si="89"/>
        <v>0</v>
      </c>
      <c r="R117" s="320"/>
      <c r="S117" s="321"/>
    </row>
    <row r="118" spans="2:19">
      <c r="B118" s="122" t="s">
        <v>368</v>
      </c>
      <c r="C118" s="221" t="s">
        <v>294</v>
      </c>
      <c r="D118" s="322">
        <f>SUM(D119:D120)</f>
        <v>0</v>
      </c>
      <c r="E118" s="125">
        <f t="shared" si="70"/>
        <v>0</v>
      </c>
      <c r="F118" s="126">
        <f>F119+F120</f>
        <v>0</v>
      </c>
      <c r="G118" s="127">
        <f>G119+G120</f>
        <v>0</v>
      </c>
      <c r="H118" s="128">
        <f>H119+H120</f>
        <v>0</v>
      </c>
      <c r="I118" s="125">
        <f t="shared" si="32"/>
        <v>0</v>
      </c>
      <c r="J118" s="126">
        <f t="shared" ref="J118:Q118" si="91">J119+J120</f>
        <v>0</v>
      </c>
      <c r="K118" s="127">
        <f t="shared" si="91"/>
        <v>0</v>
      </c>
      <c r="L118" s="127">
        <f t="shared" si="91"/>
        <v>0</v>
      </c>
      <c r="M118" s="124">
        <f t="shared" si="91"/>
        <v>0</v>
      </c>
      <c r="N118" s="125">
        <f>SUM(O118:P118)</f>
        <v>0</v>
      </c>
      <c r="O118" s="130">
        <f t="shared" ref="O118:P118" si="92">O119+O120</f>
        <v>0</v>
      </c>
      <c r="P118" s="128">
        <f t="shared" si="92"/>
        <v>0</v>
      </c>
      <c r="Q118" s="125">
        <f t="shared" si="91"/>
        <v>0</v>
      </c>
      <c r="R118" s="309"/>
      <c r="S118" s="310"/>
    </row>
    <row r="119" spans="2:19">
      <c r="B119" s="240" t="s">
        <v>369</v>
      </c>
      <c r="C119" s="241" t="s">
        <v>296</v>
      </c>
      <c r="D119" s="327">
        <v>0</v>
      </c>
      <c r="E119" s="184">
        <f t="shared" si="70"/>
        <v>0</v>
      </c>
      <c r="F119" s="187">
        <f>IFERROR($D$119*F171/100, 0)</f>
        <v>0</v>
      </c>
      <c r="G119" s="188">
        <f>IFERROR($D$119*G171/100, 0)</f>
        <v>0</v>
      </c>
      <c r="H119" s="189">
        <f>IFERROR($D$119*H171/100, 0)</f>
        <v>0</v>
      </c>
      <c r="I119" s="184">
        <f t="shared" si="32"/>
        <v>0</v>
      </c>
      <c r="J119" s="187">
        <f t="shared" ref="J119:Q119" si="93">IFERROR($D$119*J171/100, 0)</f>
        <v>0</v>
      </c>
      <c r="K119" s="188">
        <f t="shared" si="93"/>
        <v>0</v>
      </c>
      <c r="L119" s="188">
        <f t="shared" si="93"/>
        <v>0</v>
      </c>
      <c r="M119" s="186">
        <f t="shared" si="93"/>
        <v>0</v>
      </c>
      <c r="N119" s="184">
        <f>SUM(O119:P119)</f>
        <v>0</v>
      </c>
      <c r="O119" s="191">
        <f t="shared" ref="O119:P119" si="94">IFERROR($D$119*O171/100, 0)</f>
        <v>0</v>
      </c>
      <c r="P119" s="189">
        <f t="shared" si="94"/>
        <v>0</v>
      </c>
      <c r="Q119" s="184">
        <f t="shared" si="93"/>
        <v>0</v>
      </c>
      <c r="R119" s="320"/>
      <c r="S119" s="321"/>
    </row>
    <row r="120" spans="2:19">
      <c r="B120" s="243" t="s">
        <v>370</v>
      </c>
      <c r="C120" s="231" t="s">
        <v>298</v>
      </c>
      <c r="D120" s="328">
        <v>0</v>
      </c>
      <c r="E120" s="194">
        <f t="shared" si="70"/>
        <v>0</v>
      </c>
      <c r="F120" s="195">
        <f>IFERROR($D$120*F172/100, 0)</f>
        <v>0</v>
      </c>
      <c r="G120" s="196">
        <f>IFERROR($D$120*G172/100, 0)</f>
        <v>0</v>
      </c>
      <c r="H120" s="197">
        <f>IFERROR($D$120*H172/100, 0)</f>
        <v>0</v>
      </c>
      <c r="I120" s="194">
        <f t="shared" si="32"/>
        <v>0</v>
      </c>
      <c r="J120" s="195">
        <f t="shared" ref="J120:Q120" si="95">IFERROR($D$120*J172/100, 0)</f>
        <v>0</v>
      </c>
      <c r="K120" s="196">
        <f t="shared" si="95"/>
        <v>0</v>
      </c>
      <c r="L120" s="196">
        <f t="shared" si="95"/>
        <v>0</v>
      </c>
      <c r="M120" s="193">
        <f t="shared" si="95"/>
        <v>0</v>
      </c>
      <c r="N120" s="184">
        <f>SUM(O120:P120)</f>
        <v>0</v>
      </c>
      <c r="O120" s="199">
        <f t="shared" ref="O120:P120" si="96">IFERROR($D$120*O172/100, 0)</f>
        <v>0</v>
      </c>
      <c r="P120" s="197">
        <f t="shared" si="96"/>
        <v>0</v>
      </c>
      <c r="Q120" s="194">
        <f t="shared" si="95"/>
        <v>0</v>
      </c>
      <c r="R120" s="320"/>
      <c r="S120" s="321"/>
    </row>
    <row r="121" spans="2:19">
      <c r="B121" s="122" t="s">
        <v>371</v>
      </c>
      <c r="C121" s="221" t="s">
        <v>300</v>
      </c>
      <c r="D121" s="322">
        <f>SUM(D122:D135)</f>
        <v>0.74004999999999999</v>
      </c>
      <c r="E121" s="125">
        <f t="shared" si="70"/>
        <v>0.29246776000000002</v>
      </c>
      <c r="F121" s="126">
        <f>SUM(F122:F135)</f>
        <v>7.9333360000000006E-2</v>
      </c>
      <c r="G121" s="127">
        <f>SUM(G122:G135)</f>
        <v>0</v>
      </c>
      <c r="H121" s="128">
        <f>SUM(H122:H135)</f>
        <v>0.2131344</v>
      </c>
      <c r="I121" s="125">
        <f t="shared" si="32"/>
        <v>0.35870223500000004</v>
      </c>
      <c r="J121" s="126">
        <f t="shared" ref="J121:Q121" si="97">SUM(J122:J135)</f>
        <v>0.24673267000000002</v>
      </c>
      <c r="K121" s="127">
        <f t="shared" si="97"/>
        <v>8.5771794999999998E-2</v>
      </c>
      <c r="L121" s="127">
        <f t="shared" si="97"/>
        <v>2.6197769999999999E-2</v>
      </c>
      <c r="M121" s="124">
        <f t="shared" si="97"/>
        <v>0</v>
      </c>
      <c r="N121" s="125">
        <f>SUM(O121:P121)</f>
        <v>7.3856989999999997E-2</v>
      </c>
      <c r="O121" s="130">
        <f t="shared" ref="O121:P121" si="98">SUM(O122:O135)</f>
        <v>7.3856989999999997E-2</v>
      </c>
      <c r="P121" s="128">
        <f t="shared" si="98"/>
        <v>0</v>
      </c>
      <c r="Q121" s="125">
        <f t="shared" si="97"/>
        <v>1.5023014999999997E-2</v>
      </c>
      <c r="R121" s="309"/>
      <c r="S121" s="310"/>
    </row>
    <row r="122" spans="2:19">
      <c r="B122" s="240" t="s">
        <v>372</v>
      </c>
      <c r="C122" s="241" t="s">
        <v>302</v>
      </c>
      <c r="D122" s="319">
        <v>0</v>
      </c>
      <c r="E122" s="184">
        <f t="shared" si="70"/>
        <v>0</v>
      </c>
      <c r="F122" s="187">
        <f>IFERROR($D$122*F174/100, 0)</f>
        <v>0</v>
      </c>
      <c r="G122" s="188">
        <f>IFERROR($D$122*G174/100, 0)</f>
        <v>0</v>
      </c>
      <c r="H122" s="189">
        <f>IFERROR($D$122*H174/100, 0)</f>
        <v>0</v>
      </c>
      <c r="I122" s="184">
        <f t="shared" si="32"/>
        <v>0</v>
      </c>
      <c r="J122" s="187">
        <f t="shared" ref="J122:Q122" si="99">IFERROR($D$122*J174/100, 0)</f>
        <v>0</v>
      </c>
      <c r="K122" s="188">
        <f t="shared" si="99"/>
        <v>0</v>
      </c>
      <c r="L122" s="188">
        <f t="shared" si="99"/>
        <v>0</v>
      </c>
      <c r="M122" s="186">
        <f t="shared" si="99"/>
        <v>0</v>
      </c>
      <c r="N122" s="184">
        <f>SUM(O122:P122)</f>
        <v>0</v>
      </c>
      <c r="O122" s="191">
        <f t="shared" ref="O122:P122" si="100">IFERROR($D$122*O174/100, 0)</f>
        <v>0</v>
      </c>
      <c r="P122" s="189">
        <f t="shared" si="100"/>
        <v>0</v>
      </c>
      <c r="Q122" s="184">
        <f t="shared" si="99"/>
        <v>0</v>
      </c>
      <c r="R122" s="320"/>
      <c r="S122" s="321"/>
    </row>
    <row r="123" spans="2:19">
      <c r="B123" s="240" t="s">
        <v>373</v>
      </c>
      <c r="C123" s="241" t="s">
        <v>304</v>
      </c>
      <c r="D123" s="319">
        <v>0</v>
      </c>
      <c r="E123" s="184">
        <f t="shared" si="70"/>
        <v>0</v>
      </c>
      <c r="F123" s="187">
        <f>IFERROR($D$123*F175/100, 0)</f>
        <v>0</v>
      </c>
      <c r="G123" s="188">
        <f>IFERROR($D$123*G175/100, 0)</f>
        <v>0</v>
      </c>
      <c r="H123" s="189">
        <f>IFERROR($D$123*H175/100, 0)</f>
        <v>0</v>
      </c>
      <c r="I123" s="184">
        <f t="shared" si="32"/>
        <v>0</v>
      </c>
      <c r="J123" s="187">
        <f t="shared" ref="J123:Q123" si="101">IFERROR($D$123*J175/100, 0)</f>
        <v>0</v>
      </c>
      <c r="K123" s="188">
        <f t="shared" si="101"/>
        <v>0</v>
      </c>
      <c r="L123" s="188">
        <f t="shared" si="101"/>
        <v>0</v>
      </c>
      <c r="M123" s="186">
        <f t="shared" si="101"/>
        <v>0</v>
      </c>
      <c r="N123" s="184">
        <f t="shared" ref="N123:N135" si="102">SUM(O123:P123)</f>
        <v>0</v>
      </c>
      <c r="O123" s="191">
        <f t="shared" ref="O123:P123" si="103">IFERROR($D$123*O175/100, 0)</f>
        <v>0</v>
      </c>
      <c r="P123" s="189">
        <f t="shared" si="103"/>
        <v>0</v>
      </c>
      <c r="Q123" s="184">
        <f t="shared" si="101"/>
        <v>0</v>
      </c>
      <c r="R123" s="320"/>
      <c r="S123" s="321"/>
    </row>
    <row r="124" spans="2:19">
      <c r="B124" s="240" t="s">
        <v>374</v>
      </c>
      <c r="C124" s="241" t="s">
        <v>306</v>
      </c>
      <c r="D124" s="319">
        <v>0</v>
      </c>
      <c r="E124" s="184">
        <f t="shared" si="70"/>
        <v>0</v>
      </c>
      <c r="F124" s="187">
        <f>IFERROR($D$124*F176/100, 0)</f>
        <v>0</v>
      </c>
      <c r="G124" s="188">
        <f>IFERROR($D$124*G176/100, 0)</f>
        <v>0</v>
      </c>
      <c r="H124" s="189">
        <f>IFERROR($D$124*H176/100, 0)</f>
        <v>0</v>
      </c>
      <c r="I124" s="184">
        <f t="shared" ref="I124:I143" si="104">SUM(J124:L124)</f>
        <v>0</v>
      </c>
      <c r="J124" s="187">
        <f t="shared" ref="J124:Q124" si="105">IFERROR($D$124*J176/100, 0)</f>
        <v>0</v>
      </c>
      <c r="K124" s="188">
        <f t="shared" si="105"/>
        <v>0</v>
      </c>
      <c r="L124" s="188">
        <f t="shared" si="105"/>
        <v>0</v>
      </c>
      <c r="M124" s="186">
        <f t="shared" si="105"/>
        <v>0</v>
      </c>
      <c r="N124" s="184">
        <f t="shared" si="102"/>
        <v>0</v>
      </c>
      <c r="O124" s="191">
        <f t="shared" ref="O124:P124" si="106">IFERROR($D$124*O176/100, 0)</f>
        <v>0</v>
      </c>
      <c r="P124" s="189">
        <f t="shared" si="106"/>
        <v>0</v>
      </c>
      <c r="Q124" s="184">
        <f t="shared" si="105"/>
        <v>0</v>
      </c>
      <c r="R124" s="320"/>
      <c r="S124" s="321"/>
    </row>
    <row r="125" spans="2:19">
      <c r="B125" s="240" t="s">
        <v>375</v>
      </c>
      <c r="C125" s="241" t="s">
        <v>308</v>
      </c>
      <c r="D125" s="319">
        <v>0.74004999999999999</v>
      </c>
      <c r="E125" s="184">
        <f t="shared" si="70"/>
        <v>0.29246776000000002</v>
      </c>
      <c r="F125" s="187">
        <f>IFERROR($D$125*F177/100, 0)</f>
        <v>7.9333360000000006E-2</v>
      </c>
      <c r="G125" s="188">
        <f>IFERROR($D$125*G177/100, 0)</f>
        <v>0</v>
      </c>
      <c r="H125" s="189">
        <f>IFERROR($D$125*H177/100, 0)</f>
        <v>0.2131344</v>
      </c>
      <c r="I125" s="184">
        <f t="shared" si="104"/>
        <v>0.35870223500000004</v>
      </c>
      <c r="J125" s="187">
        <f t="shared" ref="J125:Q125" si="107">IFERROR($D$125*J177/100, 0)</f>
        <v>0.24673267000000002</v>
      </c>
      <c r="K125" s="188">
        <f t="shared" si="107"/>
        <v>8.5771794999999998E-2</v>
      </c>
      <c r="L125" s="188">
        <f t="shared" si="107"/>
        <v>2.6197769999999999E-2</v>
      </c>
      <c r="M125" s="186">
        <f t="shared" si="107"/>
        <v>0</v>
      </c>
      <c r="N125" s="184">
        <f t="shared" si="102"/>
        <v>7.3856989999999997E-2</v>
      </c>
      <c r="O125" s="191">
        <f t="shared" ref="O125:P125" si="108">IFERROR($D$125*O177/100, 0)</f>
        <v>7.3856989999999997E-2</v>
      </c>
      <c r="P125" s="189">
        <f t="shared" si="108"/>
        <v>0</v>
      </c>
      <c r="Q125" s="184">
        <f t="shared" si="107"/>
        <v>1.5023014999999997E-2</v>
      </c>
      <c r="R125" s="320"/>
      <c r="S125" s="321"/>
    </row>
    <row r="126" spans="2:19">
      <c r="B126" s="240" t="s">
        <v>376</v>
      </c>
      <c r="C126" s="241" t="s">
        <v>310</v>
      </c>
      <c r="D126" s="319">
        <v>0</v>
      </c>
      <c r="E126" s="184">
        <f t="shared" si="70"/>
        <v>0</v>
      </c>
      <c r="F126" s="187">
        <f>IFERROR($D$126*F178/100, 0)</f>
        <v>0</v>
      </c>
      <c r="G126" s="188">
        <f>IFERROR($D$126*G178/100, 0)</f>
        <v>0</v>
      </c>
      <c r="H126" s="189">
        <f>IFERROR($D$126*H178/100, 0)</f>
        <v>0</v>
      </c>
      <c r="I126" s="184">
        <f t="shared" si="104"/>
        <v>0</v>
      </c>
      <c r="J126" s="187">
        <f t="shared" ref="J126:Q126" si="109">IFERROR($D$126*J178/100, 0)</f>
        <v>0</v>
      </c>
      <c r="K126" s="188">
        <f t="shared" si="109"/>
        <v>0</v>
      </c>
      <c r="L126" s="188">
        <f t="shared" si="109"/>
        <v>0</v>
      </c>
      <c r="M126" s="186">
        <f t="shared" si="109"/>
        <v>0</v>
      </c>
      <c r="N126" s="184">
        <f t="shared" si="102"/>
        <v>0</v>
      </c>
      <c r="O126" s="191">
        <f t="shared" ref="O126:P126" si="110">IFERROR($D$126*O178/100, 0)</f>
        <v>0</v>
      </c>
      <c r="P126" s="189">
        <f t="shared" si="110"/>
        <v>0</v>
      </c>
      <c r="Q126" s="184">
        <f t="shared" si="109"/>
        <v>0</v>
      </c>
      <c r="R126" s="320"/>
      <c r="S126" s="321"/>
    </row>
    <row r="127" spans="2:19">
      <c r="B127" s="240" t="s">
        <v>377</v>
      </c>
      <c r="C127" s="241" t="s">
        <v>312</v>
      </c>
      <c r="D127" s="327">
        <v>0</v>
      </c>
      <c r="E127" s="184">
        <f t="shared" si="70"/>
        <v>0</v>
      </c>
      <c r="F127" s="187">
        <f>IFERROR($D$127*F179/100, 0)</f>
        <v>0</v>
      </c>
      <c r="G127" s="188">
        <f>IFERROR($D$127*G179/100, 0)</f>
        <v>0</v>
      </c>
      <c r="H127" s="189">
        <f>IFERROR($D$127*H179/100, 0)</f>
        <v>0</v>
      </c>
      <c r="I127" s="184">
        <f t="shared" si="104"/>
        <v>0</v>
      </c>
      <c r="J127" s="187">
        <f t="shared" ref="J127:Q127" si="111">IFERROR($D$127*J179/100, 0)</f>
        <v>0</v>
      </c>
      <c r="K127" s="188">
        <f t="shared" si="111"/>
        <v>0</v>
      </c>
      <c r="L127" s="188">
        <f t="shared" si="111"/>
        <v>0</v>
      </c>
      <c r="M127" s="186">
        <f t="shared" si="111"/>
        <v>0</v>
      </c>
      <c r="N127" s="184">
        <f t="shared" si="102"/>
        <v>0</v>
      </c>
      <c r="O127" s="191">
        <f t="shared" ref="O127:P127" si="112">IFERROR($D$127*O179/100, 0)</f>
        <v>0</v>
      </c>
      <c r="P127" s="189">
        <f t="shared" si="112"/>
        <v>0</v>
      </c>
      <c r="Q127" s="184">
        <f t="shared" si="111"/>
        <v>0</v>
      </c>
      <c r="R127" s="320"/>
      <c r="S127" s="321"/>
    </row>
    <row r="128" spans="2:19">
      <c r="B128" s="240" t="s">
        <v>378</v>
      </c>
      <c r="C128" s="241" t="s">
        <v>314</v>
      </c>
      <c r="D128" s="319">
        <v>0</v>
      </c>
      <c r="E128" s="184">
        <f t="shared" si="70"/>
        <v>0</v>
      </c>
      <c r="F128" s="187">
        <f>IFERROR($D$128*F180/100, 0)</f>
        <v>0</v>
      </c>
      <c r="G128" s="188">
        <f>IFERROR($D$128*G180/100, 0)</f>
        <v>0</v>
      </c>
      <c r="H128" s="189">
        <f>IFERROR($D$128*H180/100, 0)</f>
        <v>0</v>
      </c>
      <c r="I128" s="184">
        <f t="shared" si="104"/>
        <v>0</v>
      </c>
      <c r="J128" s="187">
        <f t="shared" ref="J128:Q128" si="113">IFERROR($D$128*J180/100, 0)</f>
        <v>0</v>
      </c>
      <c r="K128" s="188">
        <f t="shared" si="113"/>
        <v>0</v>
      </c>
      <c r="L128" s="188">
        <f t="shared" si="113"/>
        <v>0</v>
      </c>
      <c r="M128" s="186">
        <f t="shared" si="113"/>
        <v>0</v>
      </c>
      <c r="N128" s="184">
        <f t="shared" si="102"/>
        <v>0</v>
      </c>
      <c r="O128" s="191">
        <f t="shared" ref="O128:P128" si="114">IFERROR($D$128*O180/100, 0)</f>
        <v>0</v>
      </c>
      <c r="P128" s="189">
        <f t="shared" si="114"/>
        <v>0</v>
      </c>
      <c r="Q128" s="184">
        <f t="shared" si="113"/>
        <v>0</v>
      </c>
      <c r="R128" s="320"/>
      <c r="S128" s="321"/>
    </row>
    <row r="129" spans="2:19">
      <c r="B129" s="240" t="s">
        <v>379</v>
      </c>
      <c r="C129" s="241" t="s">
        <v>316</v>
      </c>
      <c r="D129" s="319">
        <v>0</v>
      </c>
      <c r="E129" s="184">
        <f t="shared" si="70"/>
        <v>0</v>
      </c>
      <c r="F129" s="187">
        <f>IFERROR($D$129*F181/100, 0)</f>
        <v>0</v>
      </c>
      <c r="G129" s="188">
        <f>IFERROR($D$129*G181/100, 0)</f>
        <v>0</v>
      </c>
      <c r="H129" s="189">
        <f>IFERROR($D$129*H181/100, 0)</f>
        <v>0</v>
      </c>
      <c r="I129" s="184">
        <f t="shared" si="104"/>
        <v>0</v>
      </c>
      <c r="J129" s="187">
        <f t="shared" ref="J129:Q129" si="115">IFERROR($D$129*J181/100, 0)</f>
        <v>0</v>
      </c>
      <c r="K129" s="188">
        <f t="shared" si="115"/>
        <v>0</v>
      </c>
      <c r="L129" s="188">
        <f t="shared" si="115"/>
        <v>0</v>
      </c>
      <c r="M129" s="186">
        <f t="shared" si="115"/>
        <v>0</v>
      </c>
      <c r="N129" s="184">
        <f t="shared" si="102"/>
        <v>0</v>
      </c>
      <c r="O129" s="191">
        <f t="shared" ref="O129:P129" si="116">IFERROR($D$129*O181/100, 0)</f>
        <v>0</v>
      </c>
      <c r="P129" s="189">
        <f t="shared" si="116"/>
        <v>0</v>
      </c>
      <c r="Q129" s="184">
        <f t="shared" si="115"/>
        <v>0</v>
      </c>
      <c r="R129" s="320"/>
      <c r="S129" s="321"/>
    </row>
    <row r="130" spans="2:19">
      <c r="B130" s="240" t="s">
        <v>380</v>
      </c>
      <c r="C130" s="241" t="s">
        <v>318</v>
      </c>
      <c r="D130" s="319">
        <v>0</v>
      </c>
      <c r="E130" s="184">
        <f t="shared" si="70"/>
        <v>0</v>
      </c>
      <c r="F130" s="187">
        <f>IFERROR($D$130*F182/100, 0)</f>
        <v>0</v>
      </c>
      <c r="G130" s="188">
        <f>IFERROR($D$130*G182/100, 0)</f>
        <v>0</v>
      </c>
      <c r="H130" s="189">
        <f>IFERROR($D$130*H182/100, 0)</f>
        <v>0</v>
      </c>
      <c r="I130" s="184">
        <f t="shared" si="104"/>
        <v>0</v>
      </c>
      <c r="J130" s="187">
        <f t="shared" ref="J130:Q130" si="117">IFERROR($D$130*J182/100, 0)</f>
        <v>0</v>
      </c>
      <c r="K130" s="188">
        <f t="shared" si="117"/>
        <v>0</v>
      </c>
      <c r="L130" s="188">
        <f t="shared" si="117"/>
        <v>0</v>
      </c>
      <c r="M130" s="186">
        <f t="shared" si="117"/>
        <v>0</v>
      </c>
      <c r="N130" s="184">
        <f t="shared" si="102"/>
        <v>0</v>
      </c>
      <c r="O130" s="191">
        <f t="shared" ref="O130:P130" si="118">IFERROR($D$130*O182/100, 0)</f>
        <v>0</v>
      </c>
      <c r="P130" s="189">
        <f t="shared" si="118"/>
        <v>0</v>
      </c>
      <c r="Q130" s="184">
        <f t="shared" si="117"/>
        <v>0</v>
      </c>
      <c r="R130" s="320"/>
      <c r="S130" s="321"/>
    </row>
    <row r="131" spans="2:19">
      <c r="B131" s="240" t="s">
        <v>381</v>
      </c>
      <c r="C131" s="241" t="s">
        <v>320</v>
      </c>
      <c r="D131" s="319">
        <v>0</v>
      </c>
      <c r="E131" s="184">
        <f t="shared" si="70"/>
        <v>0</v>
      </c>
      <c r="F131" s="187">
        <f>IFERROR($D$131*F183/100, 0)</f>
        <v>0</v>
      </c>
      <c r="G131" s="188">
        <f>IFERROR($D$131*G183/100, 0)</f>
        <v>0</v>
      </c>
      <c r="H131" s="189">
        <f>IFERROR($D$131*H183/100, 0)</f>
        <v>0</v>
      </c>
      <c r="I131" s="184">
        <f t="shared" si="104"/>
        <v>0</v>
      </c>
      <c r="J131" s="187">
        <f t="shared" ref="J131:Q131" si="119">IFERROR($D$131*J183/100, 0)</f>
        <v>0</v>
      </c>
      <c r="K131" s="188">
        <f t="shared" si="119"/>
        <v>0</v>
      </c>
      <c r="L131" s="188">
        <f t="shared" si="119"/>
        <v>0</v>
      </c>
      <c r="M131" s="186">
        <f t="shared" si="119"/>
        <v>0</v>
      </c>
      <c r="N131" s="184">
        <f t="shared" si="102"/>
        <v>0</v>
      </c>
      <c r="O131" s="191">
        <f t="shared" ref="O131:P131" si="120">IFERROR($D$131*O183/100, 0)</f>
        <v>0</v>
      </c>
      <c r="P131" s="189">
        <f t="shared" si="120"/>
        <v>0</v>
      </c>
      <c r="Q131" s="184">
        <f t="shared" si="119"/>
        <v>0</v>
      </c>
      <c r="R131" s="320"/>
      <c r="S131" s="321"/>
    </row>
    <row r="132" spans="2:19">
      <c r="B132" s="240" t="s">
        <v>382</v>
      </c>
      <c r="C132" s="241" t="s">
        <v>322</v>
      </c>
      <c r="D132" s="319">
        <v>0</v>
      </c>
      <c r="E132" s="184">
        <f t="shared" si="70"/>
        <v>0</v>
      </c>
      <c r="F132" s="187">
        <f>IFERROR($D$132*F184/100, 0)</f>
        <v>0</v>
      </c>
      <c r="G132" s="188">
        <f>IFERROR($D$132*G184/100, 0)</f>
        <v>0</v>
      </c>
      <c r="H132" s="189">
        <f>IFERROR($D$132*H184/100, 0)</f>
        <v>0</v>
      </c>
      <c r="I132" s="184">
        <f t="shared" si="104"/>
        <v>0</v>
      </c>
      <c r="J132" s="187">
        <f t="shared" ref="J132:Q132" si="121">IFERROR($D$132*J184/100, 0)</f>
        <v>0</v>
      </c>
      <c r="K132" s="188">
        <f t="shared" si="121"/>
        <v>0</v>
      </c>
      <c r="L132" s="188">
        <f t="shared" si="121"/>
        <v>0</v>
      </c>
      <c r="M132" s="186">
        <f t="shared" si="121"/>
        <v>0</v>
      </c>
      <c r="N132" s="184">
        <f t="shared" si="102"/>
        <v>0</v>
      </c>
      <c r="O132" s="191">
        <f t="shared" ref="O132:P132" si="122">IFERROR($D$132*O184/100, 0)</f>
        <v>0</v>
      </c>
      <c r="P132" s="189">
        <f t="shared" si="122"/>
        <v>0</v>
      </c>
      <c r="Q132" s="184">
        <f t="shared" si="121"/>
        <v>0</v>
      </c>
      <c r="R132" s="320"/>
      <c r="S132" s="321"/>
    </row>
    <row r="133" spans="2:19">
      <c r="B133" s="240" t="s">
        <v>383</v>
      </c>
      <c r="C133" s="241" t="s">
        <v>324</v>
      </c>
      <c r="D133" s="319">
        <v>0</v>
      </c>
      <c r="E133" s="184">
        <f t="shared" si="70"/>
        <v>0</v>
      </c>
      <c r="F133" s="187">
        <f>IFERROR($D$133*F185/100, 0)</f>
        <v>0</v>
      </c>
      <c r="G133" s="188">
        <f>IFERROR($D$133*G185/100, 0)</f>
        <v>0</v>
      </c>
      <c r="H133" s="189">
        <f>IFERROR($D$133*H185/100, 0)</f>
        <v>0</v>
      </c>
      <c r="I133" s="184">
        <f t="shared" si="104"/>
        <v>0</v>
      </c>
      <c r="J133" s="187">
        <f t="shared" ref="J133:Q133" si="123">IFERROR($D$133*J185/100, 0)</f>
        <v>0</v>
      </c>
      <c r="K133" s="188">
        <f t="shared" si="123"/>
        <v>0</v>
      </c>
      <c r="L133" s="188">
        <f t="shared" si="123"/>
        <v>0</v>
      </c>
      <c r="M133" s="186">
        <f t="shared" si="123"/>
        <v>0</v>
      </c>
      <c r="N133" s="184">
        <f t="shared" si="102"/>
        <v>0</v>
      </c>
      <c r="O133" s="191">
        <f t="shared" ref="O133:P133" si="124">IFERROR($D$133*O185/100, 0)</f>
        <v>0</v>
      </c>
      <c r="P133" s="189">
        <f t="shared" si="124"/>
        <v>0</v>
      </c>
      <c r="Q133" s="184">
        <f t="shared" si="123"/>
        <v>0</v>
      </c>
      <c r="R133" s="320"/>
      <c r="S133" s="321"/>
    </row>
    <row r="134" spans="2:19">
      <c r="B134" s="240" t="s">
        <v>384</v>
      </c>
      <c r="C134" s="241" t="s">
        <v>326</v>
      </c>
      <c r="D134" s="319">
        <v>0</v>
      </c>
      <c r="E134" s="184">
        <f t="shared" si="70"/>
        <v>0</v>
      </c>
      <c r="F134" s="187">
        <f>IFERROR($D$134*F186/100, 0)</f>
        <v>0</v>
      </c>
      <c r="G134" s="188">
        <f>IFERROR($D$134*G186/100, 0)</f>
        <v>0</v>
      </c>
      <c r="H134" s="189">
        <f>IFERROR($D$134*H186/100, 0)</f>
        <v>0</v>
      </c>
      <c r="I134" s="184">
        <f t="shared" si="104"/>
        <v>0</v>
      </c>
      <c r="J134" s="187">
        <f t="shared" ref="J134:Q134" si="125">IFERROR($D$134*J186/100, 0)</f>
        <v>0</v>
      </c>
      <c r="K134" s="188">
        <f t="shared" si="125"/>
        <v>0</v>
      </c>
      <c r="L134" s="188">
        <f t="shared" si="125"/>
        <v>0</v>
      </c>
      <c r="M134" s="186">
        <f t="shared" si="125"/>
        <v>0</v>
      </c>
      <c r="N134" s="184">
        <f t="shared" si="102"/>
        <v>0</v>
      </c>
      <c r="O134" s="191">
        <f t="shared" ref="O134:P134" si="126">IFERROR($D$134*O186/100, 0)</f>
        <v>0</v>
      </c>
      <c r="P134" s="189">
        <f t="shared" si="126"/>
        <v>0</v>
      </c>
      <c r="Q134" s="184">
        <f t="shared" si="125"/>
        <v>0</v>
      </c>
      <c r="R134" s="320"/>
      <c r="S134" s="321"/>
    </row>
    <row r="135" spans="2:19">
      <c r="B135" s="265" t="s">
        <v>385</v>
      </c>
      <c r="C135" s="266" t="s">
        <v>328</v>
      </c>
      <c r="D135" s="329">
        <v>0</v>
      </c>
      <c r="E135" s="330">
        <f t="shared" si="70"/>
        <v>0</v>
      </c>
      <c r="F135" s="331">
        <f>IFERROR($D$135*F187/100, 0)</f>
        <v>0</v>
      </c>
      <c r="G135" s="332">
        <f>IFERROR($D$135*G187/100, 0)</f>
        <v>0</v>
      </c>
      <c r="H135" s="333">
        <f>IFERROR($D$135*H187/100, 0)</f>
        <v>0</v>
      </c>
      <c r="I135" s="330">
        <f t="shared" si="104"/>
        <v>0</v>
      </c>
      <c r="J135" s="331">
        <f t="shared" ref="J135:Q135" si="127">IFERROR($D$135*J187/100, 0)</f>
        <v>0</v>
      </c>
      <c r="K135" s="332">
        <f t="shared" si="127"/>
        <v>0</v>
      </c>
      <c r="L135" s="332">
        <f t="shared" si="127"/>
        <v>0</v>
      </c>
      <c r="M135" s="334">
        <f t="shared" si="127"/>
        <v>0</v>
      </c>
      <c r="N135" s="330">
        <f t="shared" si="102"/>
        <v>0</v>
      </c>
      <c r="O135" s="335">
        <f t="shared" ref="O135:P135" si="128">IFERROR($D$135*O187/100, 0)</f>
        <v>0</v>
      </c>
      <c r="P135" s="333">
        <f t="shared" si="128"/>
        <v>0</v>
      </c>
      <c r="Q135" s="330">
        <f t="shared" si="127"/>
        <v>0</v>
      </c>
      <c r="R135" s="320"/>
      <c r="S135" s="321"/>
    </row>
    <row r="136" spans="2:19">
      <c r="B136" s="276" t="s">
        <v>386</v>
      </c>
      <c r="C136" s="277" t="s">
        <v>330</v>
      </c>
      <c r="D136" s="336">
        <v>0</v>
      </c>
      <c r="E136" s="279">
        <f t="shared" si="70"/>
        <v>0</v>
      </c>
      <c r="F136" s="337">
        <f>IFERROR($D$136*F188/100, 0)</f>
        <v>0</v>
      </c>
      <c r="G136" s="338">
        <f>IFERROR($D$136*G188/100, 0)</f>
        <v>0</v>
      </c>
      <c r="H136" s="339">
        <f>IFERROR($D$136*H188/100, 0)</f>
        <v>0</v>
      </c>
      <c r="I136" s="279">
        <f t="shared" si="104"/>
        <v>0</v>
      </c>
      <c r="J136" s="337">
        <f t="shared" ref="J136:Q136" si="129">IFERROR($D$136*J188/100, 0)</f>
        <v>0</v>
      </c>
      <c r="K136" s="338">
        <f t="shared" si="129"/>
        <v>0</v>
      </c>
      <c r="L136" s="338">
        <f t="shared" si="129"/>
        <v>0</v>
      </c>
      <c r="M136" s="278">
        <f t="shared" si="129"/>
        <v>0</v>
      </c>
      <c r="N136" s="279">
        <f>SUM(O136:P136)</f>
        <v>0</v>
      </c>
      <c r="O136" s="340">
        <f t="shared" si="129"/>
        <v>0</v>
      </c>
      <c r="P136" s="339">
        <f t="shared" si="129"/>
        <v>0</v>
      </c>
      <c r="Q136" s="279">
        <f t="shared" si="129"/>
        <v>0</v>
      </c>
      <c r="R136" s="309"/>
      <c r="S136" s="310"/>
    </row>
    <row r="137" spans="2:19">
      <c r="B137" s="122" t="s">
        <v>387</v>
      </c>
      <c r="C137" s="182" t="s">
        <v>332</v>
      </c>
      <c r="D137" s="322">
        <f>SUM(D138:D143)</f>
        <v>6.1092700000000004</v>
      </c>
      <c r="E137" s="125">
        <f t="shared" si="70"/>
        <v>2.4143835039999999</v>
      </c>
      <c r="F137" s="126">
        <f>SUM(F138:F143)</f>
        <v>0.65491374400000013</v>
      </c>
      <c r="G137" s="127">
        <f>SUM(G138:G143)</f>
        <v>0</v>
      </c>
      <c r="H137" s="128">
        <f>SUM(H138:H143)</f>
        <v>1.75946976</v>
      </c>
      <c r="I137" s="125">
        <f t="shared" si="104"/>
        <v>2.9611631690000007</v>
      </c>
      <c r="J137" s="126">
        <f t="shared" ref="J137:Q137" si="130">SUM(J138:J143)</f>
        <v>2.0368306180000002</v>
      </c>
      <c r="K137" s="127">
        <f t="shared" si="130"/>
        <v>0.70806439300000013</v>
      </c>
      <c r="L137" s="127">
        <f t="shared" si="130"/>
        <v>0.21626815800000002</v>
      </c>
      <c r="M137" s="124">
        <f t="shared" si="130"/>
        <v>0</v>
      </c>
      <c r="N137" s="125">
        <f>SUM(O137:P137)</f>
        <v>0.60970514600000003</v>
      </c>
      <c r="O137" s="130">
        <f t="shared" ref="O137:P137" si="131">SUM(O138:O143)</f>
        <v>0.60970514600000003</v>
      </c>
      <c r="P137" s="128">
        <f t="shared" si="131"/>
        <v>0</v>
      </c>
      <c r="Q137" s="125">
        <f t="shared" si="130"/>
        <v>0.12401818099999999</v>
      </c>
      <c r="R137" s="309"/>
      <c r="S137" s="310"/>
    </row>
    <row r="138" spans="2:19">
      <c r="B138" s="141" t="s">
        <v>388</v>
      </c>
      <c r="C138" s="341" t="s">
        <v>334</v>
      </c>
      <c r="D138" s="342">
        <v>0.20441999999999999</v>
      </c>
      <c r="E138" s="291">
        <f t="shared" si="70"/>
        <v>8.0786784E-2</v>
      </c>
      <c r="F138" s="343">
        <f>IFERROR($D$138*F189/100, 0)</f>
        <v>2.1913824000000002E-2</v>
      </c>
      <c r="G138" s="344">
        <f>IFERROR($D$138*G189/100, 0)</f>
        <v>0</v>
      </c>
      <c r="H138" s="345">
        <f>IFERROR($D$138*H189/100, 0)</f>
        <v>5.8872960000000002E-2</v>
      </c>
      <c r="I138" s="291">
        <f t="shared" si="104"/>
        <v>9.9082373999999987E-2</v>
      </c>
      <c r="J138" s="343">
        <f t="shared" ref="J138:Q138" si="132">IFERROR($D$138*J189/100, 0)</f>
        <v>6.8153627999999994E-2</v>
      </c>
      <c r="K138" s="344">
        <f t="shared" si="132"/>
        <v>2.3692278000000001E-2</v>
      </c>
      <c r="L138" s="344">
        <f t="shared" si="132"/>
        <v>7.2364679999999994E-3</v>
      </c>
      <c r="M138" s="290">
        <f t="shared" si="132"/>
        <v>0</v>
      </c>
      <c r="N138" s="291">
        <f>SUM(O138:P138)</f>
        <v>2.0401116E-2</v>
      </c>
      <c r="O138" s="346">
        <f t="shared" ref="O138:P138" si="133">IFERROR($D$138*O189/100, 0)</f>
        <v>2.0401116E-2</v>
      </c>
      <c r="P138" s="345">
        <f t="shared" si="133"/>
        <v>0</v>
      </c>
      <c r="Q138" s="291">
        <f t="shared" si="132"/>
        <v>4.1497259999999994E-3</v>
      </c>
      <c r="R138" s="320"/>
      <c r="S138" s="321"/>
    </row>
    <row r="139" spans="2:19">
      <c r="B139" s="141" t="s">
        <v>389</v>
      </c>
      <c r="C139" s="341" t="s">
        <v>390</v>
      </c>
      <c r="D139" s="342">
        <v>0.39218999999999998</v>
      </c>
      <c r="E139" s="291">
        <f t="shared" si="70"/>
        <v>0.15499348799999998</v>
      </c>
      <c r="F139" s="343">
        <f>IFERROR($D$139*F189/100, 0)</f>
        <v>4.2042767999999994E-2</v>
      </c>
      <c r="G139" s="344">
        <f>IFERROR($D$139*G189/100, 0)</f>
        <v>0</v>
      </c>
      <c r="H139" s="345">
        <f>IFERROR($D$139*H189/100, 0)</f>
        <v>0.11295071999999999</v>
      </c>
      <c r="I139" s="291">
        <f t="shared" si="104"/>
        <v>0.19009449300000003</v>
      </c>
      <c r="J139" s="343">
        <f t="shared" ref="J139:Q139" si="134">IFERROR($D$139*J189/100, 0)</f>
        <v>0.13075614600000002</v>
      </c>
      <c r="K139" s="344">
        <f t="shared" si="134"/>
        <v>4.5454820999999999E-2</v>
      </c>
      <c r="L139" s="344">
        <f t="shared" si="134"/>
        <v>1.3883526E-2</v>
      </c>
      <c r="M139" s="290">
        <f t="shared" si="134"/>
        <v>0</v>
      </c>
      <c r="N139" s="291">
        <f t="shared" ref="N139:N143" si="135">SUM(O139:P139)</f>
        <v>3.9140562000000004E-2</v>
      </c>
      <c r="O139" s="346">
        <f t="shared" ref="O139:P139" si="136">IFERROR($D$139*O189/100, 0)</f>
        <v>3.9140562000000004E-2</v>
      </c>
      <c r="P139" s="345">
        <f t="shared" si="136"/>
        <v>0</v>
      </c>
      <c r="Q139" s="291">
        <f t="shared" si="134"/>
        <v>7.9614569999999982E-3</v>
      </c>
      <c r="R139" s="320"/>
      <c r="S139" s="321"/>
    </row>
    <row r="140" spans="2:19">
      <c r="B140" s="240" t="s">
        <v>391</v>
      </c>
      <c r="C140" s="241" t="s">
        <v>338</v>
      </c>
      <c r="D140" s="319">
        <v>0</v>
      </c>
      <c r="E140" s="184">
        <f t="shared" si="70"/>
        <v>0</v>
      </c>
      <c r="F140" s="187">
        <f>IFERROR($D$140*F189/100, 0)</f>
        <v>0</v>
      </c>
      <c r="G140" s="188">
        <f>IFERROR($D$140*G189/100, 0)</f>
        <v>0</v>
      </c>
      <c r="H140" s="189">
        <f>IFERROR($D$140*H189/100, 0)</f>
        <v>0</v>
      </c>
      <c r="I140" s="184">
        <f t="shared" si="104"/>
        <v>0</v>
      </c>
      <c r="J140" s="187">
        <f t="shared" ref="J140:Q140" si="137">IFERROR($D$140*J189/100, 0)</f>
        <v>0</v>
      </c>
      <c r="K140" s="188">
        <f t="shared" si="137"/>
        <v>0</v>
      </c>
      <c r="L140" s="188">
        <f t="shared" si="137"/>
        <v>0</v>
      </c>
      <c r="M140" s="186">
        <f t="shared" si="137"/>
        <v>0</v>
      </c>
      <c r="N140" s="291">
        <f t="shared" si="135"/>
        <v>0</v>
      </c>
      <c r="O140" s="191">
        <f t="shared" ref="O140:P140" si="138">IFERROR($D$140*O189/100, 0)</f>
        <v>0</v>
      </c>
      <c r="P140" s="189">
        <f t="shared" si="138"/>
        <v>0</v>
      </c>
      <c r="Q140" s="184">
        <f t="shared" si="137"/>
        <v>0</v>
      </c>
      <c r="R140" s="320"/>
      <c r="S140" s="321"/>
    </row>
    <row r="141" spans="2:19">
      <c r="B141" s="243" t="s">
        <v>392</v>
      </c>
      <c r="C141" s="231" t="s">
        <v>393</v>
      </c>
      <c r="D141" s="326">
        <v>0</v>
      </c>
      <c r="E141" s="194">
        <f t="shared" si="70"/>
        <v>0</v>
      </c>
      <c r="F141" s="195">
        <f>IFERROR($D$141*F189/100, 0)</f>
        <v>0</v>
      </c>
      <c r="G141" s="196">
        <f>IFERROR($D$141*G189/100, 0)</f>
        <v>0</v>
      </c>
      <c r="H141" s="197">
        <f>IFERROR($D$141*H189/100, 0)</f>
        <v>0</v>
      </c>
      <c r="I141" s="194">
        <f t="shared" si="104"/>
        <v>0</v>
      </c>
      <c r="J141" s="195">
        <f t="shared" ref="J141:Q141" si="139">IFERROR($D$141*J189/100, 0)</f>
        <v>0</v>
      </c>
      <c r="K141" s="196">
        <f t="shared" si="139"/>
        <v>0</v>
      </c>
      <c r="L141" s="196">
        <f t="shared" si="139"/>
        <v>0</v>
      </c>
      <c r="M141" s="193">
        <f t="shared" si="139"/>
        <v>0</v>
      </c>
      <c r="N141" s="291">
        <f t="shared" si="135"/>
        <v>0</v>
      </c>
      <c r="O141" s="199">
        <f t="shared" ref="O141:P141" si="140">IFERROR($D$141*O189/100, 0)</f>
        <v>0</v>
      </c>
      <c r="P141" s="197">
        <f t="shared" si="140"/>
        <v>0</v>
      </c>
      <c r="Q141" s="194">
        <f t="shared" si="139"/>
        <v>0</v>
      </c>
      <c r="R141" s="320"/>
      <c r="S141" s="321"/>
    </row>
    <row r="142" spans="2:19">
      <c r="B142" s="243" t="s">
        <v>394</v>
      </c>
      <c r="C142" s="347" t="s">
        <v>342</v>
      </c>
      <c r="D142" s="326">
        <v>0</v>
      </c>
      <c r="E142" s="194">
        <f t="shared" si="70"/>
        <v>0</v>
      </c>
      <c r="F142" s="195">
        <f>IFERROR($D$142*F189/100, 0)</f>
        <v>0</v>
      </c>
      <c r="G142" s="196">
        <f>IFERROR($D$142*G189/100, 0)</f>
        <v>0</v>
      </c>
      <c r="H142" s="197">
        <f>IFERROR($D$142*H189/100, 0)</f>
        <v>0</v>
      </c>
      <c r="I142" s="194">
        <f t="shared" si="104"/>
        <v>0</v>
      </c>
      <c r="J142" s="195">
        <f t="shared" ref="J142:Q142" si="141">IFERROR($D$142*J189/100, 0)</f>
        <v>0</v>
      </c>
      <c r="K142" s="196">
        <f t="shared" si="141"/>
        <v>0</v>
      </c>
      <c r="L142" s="196">
        <f t="shared" si="141"/>
        <v>0</v>
      </c>
      <c r="M142" s="193">
        <f t="shared" si="141"/>
        <v>0</v>
      </c>
      <c r="N142" s="291">
        <f t="shared" si="135"/>
        <v>0</v>
      </c>
      <c r="O142" s="199">
        <f t="shared" ref="O142:P142" si="142">IFERROR($D$142*O189/100, 0)</f>
        <v>0</v>
      </c>
      <c r="P142" s="197">
        <f t="shared" si="142"/>
        <v>0</v>
      </c>
      <c r="Q142" s="194">
        <f t="shared" si="141"/>
        <v>0</v>
      </c>
      <c r="R142" s="320"/>
      <c r="S142" s="321"/>
    </row>
    <row r="143" spans="2:19">
      <c r="B143" s="243" t="s">
        <v>395</v>
      </c>
      <c r="C143" s="347" t="s">
        <v>346</v>
      </c>
      <c r="D143" s="326">
        <v>5.5126600000000003</v>
      </c>
      <c r="E143" s="194">
        <f t="shared" si="70"/>
        <v>2.1786032320000004</v>
      </c>
      <c r="F143" s="195">
        <f>IFERROR($D$143*F189/100, 0)</f>
        <v>0.5909571520000001</v>
      </c>
      <c r="G143" s="196">
        <f>IFERROR($D$143*G189/100, 0)</f>
        <v>0</v>
      </c>
      <c r="H143" s="197">
        <f>IFERROR($D$143*H189/100, 0)</f>
        <v>1.5876460800000001</v>
      </c>
      <c r="I143" s="194">
        <f t="shared" si="104"/>
        <v>2.6719863020000001</v>
      </c>
      <c r="J143" s="195">
        <f t="shared" ref="J143:Q143" si="143">IFERROR($D$143*J189/100, 0)</f>
        <v>1.8379208440000001</v>
      </c>
      <c r="K143" s="196">
        <f t="shared" si="143"/>
        <v>0.63891729400000008</v>
      </c>
      <c r="L143" s="196">
        <f t="shared" si="143"/>
        <v>0.19514816400000001</v>
      </c>
      <c r="M143" s="193">
        <f t="shared" si="143"/>
        <v>0</v>
      </c>
      <c r="N143" s="291">
        <f t="shared" si="135"/>
        <v>0.55016346800000004</v>
      </c>
      <c r="O143" s="199">
        <f t="shared" ref="O143:P143" si="144">IFERROR($D$143*O189/100, 0)</f>
        <v>0.55016346800000004</v>
      </c>
      <c r="P143" s="197">
        <f t="shared" si="144"/>
        <v>0</v>
      </c>
      <c r="Q143" s="194">
        <f t="shared" si="143"/>
        <v>0.11190699799999999</v>
      </c>
      <c r="R143" s="320"/>
      <c r="S143" s="321"/>
    </row>
    <row r="144" spans="2:19" ht="119.25" customHeight="1">
      <c r="B144" s="94" t="s">
        <v>85</v>
      </c>
      <c r="C144" s="95" t="s">
        <v>396</v>
      </c>
      <c r="D144" s="348" t="s">
        <v>187</v>
      </c>
      <c r="E144" s="349" t="s">
        <v>188</v>
      </c>
      <c r="F144" s="350" t="s">
        <v>189</v>
      </c>
      <c r="G144" s="351" t="s">
        <v>190</v>
      </c>
      <c r="H144" s="352" t="s">
        <v>191</v>
      </c>
      <c r="I144" s="353" t="s">
        <v>192</v>
      </c>
      <c r="J144" s="350" t="s">
        <v>193</v>
      </c>
      <c r="K144" s="351" t="s">
        <v>194</v>
      </c>
      <c r="L144" s="354" t="s">
        <v>195</v>
      </c>
      <c r="M144" s="349" t="s">
        <v>196</v>
      </c>
      <c r="N144" s="353" t="s">
        <v>197</v>
      </c>
      <c r="O144" s="355" t="s">
        <v>198</v>
      </c>
      <c r="P144" s="356" t="s">
        <v>199</v>
      </c>
      <c r="Q144" s="357" t="s">
        <v>200</v>
      </c>
    </row>
    <row r="145" spans="2:17">
      <c r="B145" s="358" t="s">
        <v>87</v>
      </c>
      <c r="C145" s="359" t="s">
        <v>397</v>
      </c>
      <c r="D145" s="360"/>
      <c r="E145" s="361"/>
      <c r="F145" s="362"/>
      <c r="G145" s="362"/>
      <c r="H145" s="362"/>
      <c r="I145" s="361"/>
      <c r="J145" s="362"/>
      <c r="K145" s="362"/>
      <c r="L145" s="363"/>
      <c r="M145" s="361"/>
      <c r="N145" s="364"/>
      <c r="O145" s="365"/>
      <c r="P145" s="366"/>
      <c r="Q145" s="367"/>
    </row>
    <row r="146" spans="2:17">
      <c r="B146" s="358">
        <v>1</v>
      </c>
      <c r="C146" s="359" t="s">
        <v>205</v>
      </c>
      <c r="D146" s="368">
        <f>E146+I146+M146+N146+Q146</f>
        <v>100.00000000000001</v>
      </c>
      <c r="E146" s="369">
        <f>SUM(F146:H146)</f>
        <v>39.520000000000003</v>
      </c>
      <c r="F146" s="370">
        <v>10.72</v>
      </c>
      <c r="G146" s="370">
        <v>0</v>
      </c>
      <c r="H146" s="370">
        <v>28.8</v>
      </c>
      <c r="I146" s="369">
        <f>SUM(J146:L146)</f>
        <v>48.470000000000006</v>
      </c>
      <c r="J146" s="370">
        <v>33.340000000000003</v>
      </c>
      <c r="K146" s="370">
        <v>11.59</v>
      </c>
      <c r="L146" s="371">
        <v>3.54</v>
      </c>
      <c r="M146" s="372">
        <v>0</v>
      </c>
      <c r="N146" s="373">
        <f>SUM(O146:P146)</f>
        <v>9.98</v>
      </c>
      <c r="O146" s="374">
        <v>9.98</v>
      </c>
      <c r="P146" s="375">
        <v>0</v>
      </c>
      <c r="Q146" s="376">
        <v>2.0299999999999998</v>
      </c>
    </row>
    <row r="147" spans="2:17">
      <c r="B147" s="377">
        <v>2</v>
      </c>
      <c r="C147" s="142" t="s">
        <v>240</v>
      </c>
      <c r="D147" s="378">
        <f>E147+I147+M147+N147+Q147</f>
        <v>100.00000000000001</v>
      </c>
      <c r="E147" s="379">
        <f>SUM(F147:H147)</f>
        <v>39.520000000000003</v>
      </c>
      <c r="F147" s="380">
        <v>10.72</v>
      </c>
      <c r="G147" s="380">
        <v>0</v>
      </c>
      <c r="H147" s="380">
        <v>28.8</v>
      </c>
      <c r="I147" s="379">
        <f>SUM(J147:L147)</f>
        <v>48.470000000000006</v>
      </c>
      <c r="J147" s="380">
        <v>33.340000000000003</v>
      </c>
      <c r="K147" s="380">
        <v>11.59</v>
      </c>
      <c r="L147" s="381">
        <v>3.54</v>
      </c>
      <c r="M147" s="382">
        <v>0</v>
      </c>
      <c r="N147" s="373">
        <f>SUM(O147:P147)</f>
        <v>9.98</v>
      </c>
      <c r="O147" s="383">
        <v>9.98</v>
      </c>
      <c r="P147" s="384">
        <v>0</v>
      </c>
      <c r="Q147" s="385">
        <v>2.0299999999999998</v>
      </c>
    </row>
    <row r="148" spans="2:17">
      <c r="B148" s="386" t="s">
        <v>89</v>
      </c>
      <c r="C148" s="387" t="s">
        <v>398</v>
      </c>
      <c r="D148" s="360"/>
      <c r="E148" s="361"/>
      <c r="F148" s="362"/>
      <c r="G148" s="362"/>
      <c r="H148" s="362"/>
      <c r="I148" s="361"/>
      <c r="J148" s="362"/>
      <c r="K148" s="362"/>
      <c r="L148" s="363"/>
      <c r="M148" s="361"/>
      <c r="N148" s="367"/>
      <c r="O148" s="365"/>
      <c r="P148" s="366"/>
      <c r="Q148" s="367"/>
    </row>
    <row r="149" spans="2:17" ht="28.5" customHeight="1">
      <c r="B149" s="388">
        <v>1</v>
      </c>
      <c r="C149" s="389" t="s">
        <v>249</v>
      </c>
      <c r="D149" s="368">
        <f>E149+I149+M149+N149+Q149</f>
        <v>100.00000000000001</v>
      </c>
      <c r="E149" s="369">
        <f>SUM(F149:H149)</f>
        <v>39.520000000000003</v>
      </c>
      <c r="F149" s="370">
        <v>10.72</v>
      </c>
      <c r="G149" s="370">
        <v>0</v>
      </c>
      <c r="H149" s="370">
        <v>28.8</v>
      </c>
      <c r="I149" s="369">
        <f>SUM(J149:L149)</f>
        <v>48.470000000000006</v>
      </c>
      <c r="J149" s="370">
        <v>33.340000000000003</v>
      </c>
      <c r="K149" s="370">
        <v>11.59</v>
      </c>
      <c r="L149" s="371">
        <v>3.54</v>
      </c>
      <c r="M149" s="372">
        <v>0</v>
      </c>
      <c r="N149" s="373">
        <f>SUM(O149:P149)</f>
        <v>9.98</v>
      </c>
      <c r="O149" s="390">
        <v>9.98</v>
      </c>
      <c r="P149" s="391">
        <v>0</v>
      </c>
      <c r="Q149" s="376">
        <v>2.0299999999999998</v>
      </c>
    </row>
    <row r="150" spans="2:17">
      <c r="B150" s="392">
        <v>2</v>
      </c>
      <c r="C150" s="393" t="s">
        <v>251</v>
      </c>
      <c r="D150" s="378">
        <f>E150+I150+M150+N150+Q150</f>
        <v>100.00000000000001</v>
      </c>
      <c r="E150" s="379">
        <f>SUM(F150:H150)</f>
        <v>39.520000000000003</v>
      </c>
      <c r="F150" s="380">
        <v>10.72</v>
      </c>
      <c r="G150" s="380">
        <v>0</v>
      </c>
      <c r="H150" s="380">
        <v>28.8</v>
      </c>
      <c r="I150" s="379">
        <f>SUM(J150:L150)</f>
        <v>48.470000000000006</v>
      </c>
      <c r="J150" s="380">
        <v>33.340000000000003</v>
      </c>
      <c r="K150" s="380">
        <v>11.59</v>
      </c>
      <c r="L150" s="381">
        <v>3.54</v>
      </c>
      <c r="M150" s="382">
        <v>0</v>
      </c>
      <c r="N150" s="373">
        <f>SUM(O150:P150)</f>
        <v>9.98</v>
      </c>
      <c r="O150" s="394">
        <v>9.98</v>
      </c>
      <c r="P150" s="395">
        <v>0</v>
      </c>
      <c r="Q150" s="385">
        <v>2.0299999999999998</v>
      </c>
    </row>
    <row r="151" spans="2:17">
      <c r="B151" s="386" t="s">
        <v>91</v>
      </c>
      <c r="C151" s="387" t="s">
        <v>399</v>
      </c>
      <c r="D151" s="360"/>
      <c r="E151" s="361"/>
      <c r="F151" s="362"/>
      <c r="G151" s="362"/>
      <c r="H151" s="362"/>
      <c r="I151" s="361"/>
      <c r="J151" s="362"/>
      <c r="K151" s="362"/>
      <c r="L151" s="363"/>
      <c r="M151" s="361"/>
      <c r="N151" s="367"/>
      <c r="O151" s="365"/>
      <c r="P151" s="366"/>
      <c r="Q151" s="367"/>
    </row>
    <row r="152" spans="2:17">
      <c r="B152" s="392">
        <v>1</v>
      </c>
      <c r="C152" s="393" t="s">
        <v>255</v>
      </c>
      <c r="D152" s="378">
        <f>E152+I152+M152+N152+Q152</f>
        <v>100.00000000000001</v>
      </c>
      <c r="E152" s="379">
        <f>SUM(F152:H152)</f>
        <v>39.520000000000003</v>
      </c>
      <c r="F152" s="380">
        <v>10.72</v>
      </c>
      <c r="G152" s="380">
        <v>0</v>
      </c>
      <c r="H152" s="380">
        <v>28.8</v>
      </c>
      <c r="I152" s="379">
        <f>SUM(J152:L152)</f>
        <v>48.470000000000006</v>
      </c>
      <c r="J152" s="380">
        <v>33.340000000000003</v>
      </c>
      <c r="K152" s="380">
        <v>11.59</v>
      </c>
      <c r="L152" s="381">
        <v>3.54</v>
      </c>
      <c r="M152" s="382">
        <v>0</v>
      </c>
      <c r="N152" s="396">
        <f>SUM(O152:P152)</f>
        <v>9.98</v>
      </c>
      <c r="O152" s="383">
        <v>9.98</v>
      </c>
      <c r="P152" s="384">
        <v>0</v>
      </c>
      <c r="Q152" s="385">
        <v>2.0299999999999998</v>
      </c>
    </row>
    <row r="153" spans="2:17">
      <c r="B153" s="386" t="s">
        <v>400</v>
      </c>
      <c r="C153" s="387" t="s">
        <v>401</v>
      </c>
      <c r="D153" s="360"/>
      <c r="E153" s="361"/>
      <c r="F153" s="362"/>
      <c r="G153" s="362"/>
      <c r="H153" s="362"/>
      <c r="I153" s="361"/>
      <c r="J153" s="362"/>
      <c r="K153" s="362"/>
      <c r="L153" s="363"/>
      <c r="M153" s="361"/>
      <c r="N153" s="367"/>
      <c r="O153" s="365"/>
      <c r="P153" s="366"/>
      <c r="Q153" s="367"/>
    </row>
    <row r="154" spans="2:17">
      <c r="B154" s="388">
        <v>1</v>
      </c>
      <c r="C154" s="389" t="s">
        <v>211</v>
      </c>
      <c r="D154" s="368">
        <f t="shared" ref="D154:D159" si="145">E154+I154+M154+N154+Q154</f>
        <v>100.00000000000001</v>
      </c>
      <c r="E154" s="369">
        <f t="shared" ref="E154:E159" si="146">SUM(F154:H154)</f>
        <v>39.520000000000003</v>
      </c>
      <c r="F154" s="370">
        <v>10.72</v>
      </c>
      <c r="G154" s="370">
        <v>0</v>
      </c>
      <c r="H154" s="370">
        <v>28.8</v>
      </c>
      <c r="I154" s="369">
        <f t="shared" ref="I154:I159" si="147">SUM(J154:L154)</f>
        <v>48.470000000000006</v>
      </c>
      <c r="J154" s="370">
        <v>33.340000000000003</v>
      </c>
      <c r="K154" s="370">
        <v>11.59</v>
      </c>
      <c r="L154" s="371">
        <v>3.54</v>
      </c>
      <c r="M154" s="372">
        <v>0</v>
      </c>
      <c r="N154" s="373">
        <f>SUM(O154:P154)</f>
        <v>9.98</v>
      </c>
      <c r="O154" s="390">
        <v>9.98</v>
      </c>
      <c r="P154" s="391">
        <v>0</v>
      </c>
      <c r="Q154" s="376">
        <v>2.0299999999999998</v>
      </c>
    </row>
    <row r="155" spans="2:17">
      <c r="B155" s="388">
        <v>2</v>
      </c>
      <c r="C155" s="389" t="s">
        <v>215</v>
      </c>
      <c r="D155" s="368">
        <f t="shared" si="145"/>
        <v>100.00000000000001</v>
      </c>
      <c r="E155" s="369">
        <f t="shared" si="146"/>
        <v>39.520000000000003</v>
      </c>
      <c r="F155" s="370">
        <v>10.72</v>
      </c>
      <c r="G155" s="370">
        <v>0</v>
      </c>
      <c r="H155" s="370">
        <v>28.8</v>
      </c>
      <c r="I155" s="369">
        <f t="shared" si="147"/>
        <v>48.470000000000006</v>
      </c>
      <c r="J155" s="370">
        <v>33.340000000000003</v>
      </c>
      <c r="K155" s="370">
        <v>11.59</v>
      </c>
      <c r="L155" s="371">
        <v>3.54</v>
      </c>
      <c r="M155" s="372">
        <v>0</v>
      </c>
      <c r="N155" s="373">
        <f t="shared" ref="N155:N158" si="148">SUM(O155:P155)</f>
        <v>9.98</v>
      </c>
      <c r="O155" s="390">
        <v>9.98</v>
      </c>
      <c r="P155" s="391">
        <v>0</v>
      </c>
      <c r="Q155" s="376">
        <v>2.0299999999999998</v>
      </c>
    </row>
    <row r="156" spans="2:17">
      <c r="B156" s="388">
        <v>3</v>
      </c>
      <c r="C156" s="389" t="s">
        <v>402</v>
      </c>
      <c r="D156" s="368">
        <f t="shared" si="145"/>
        <v>100.00000000000001</v>
      </c>
      <c r="E156" s="369">
        <f t="shared" si="146"/>
        <v>39.520000000000003</v>
      </c>
      <c r="F156" s="370">
        <v>10.72</v>
      </c>
      <c r="G156" s="370">
        <v>0</v>
      </c>
      <c r="H156" s="370">
        <v>28.8</v>
      </c>
      <c r="I156" s="369">
        <f t="shared" si="147"/>
        <v>48.470000000000006</v>
      </c>
      <c r="J156" s="370">
        <v>33.340000000000003</v>
      </c>
      <c r="K156" s="370">
        <v>11.59</v>
      </c>
      <c r="L156" s="371">
        <v>3.54</v>
      </c>
      <c r="M156" s="372">
        <v>0</v>
      </c>
      <c r="N156" s="373">
        <f t="shared" si="148"/>
        <v>9.98</v>
      </c>
      <c r="O156" s="390">
        <v>9.98</v>
      </c>
      <c r="P156" s="391">
        <v>0</v>
      </c>
      <c r="Q156" s="376">
        <v>2.0299999999999998</v>
      </c>
    </row>
    <row r="157" spans="2:17">
      <c r="B157" s="388">
        <v>4</v>
      </c>
      <c r="C157" s="389" t="s">
        <v>403</v>
      </c>
      <c r="D157" s="368">
        <f t="shared" si="145"/>
        <v>100.00000000000001</v>
      </c>
      <c r="E157" s="369">
        <f t="shared" si="146"/>
        <v>39.520000000000003</v>
      </c>
      <c r="F157" s="370">
        <v>10.72</v>
      </c>
      <c r="G157" s="370">
        <v>0</v>
      </c>
      <c r="H157" s="370">
        <v>28.8</v>
      </c>
      <c r="I157" s="369">
        <f t="shared" si="147"/>
        <v>48.470000000000006</v>
      </c>
      <c r="J157" s="370">
        <v>33.340000000000003</v>
      </c>
      <c r="K157" s="370">
        <v>11.59</v>
      </c>
      <c r="L157" s="371">
        <v>3.54</v>
      </c>
      <c r="M157" s="372">
        <v>0</v>
      </c>
      <c r="N157" s="373">
        <f t="shared" si="148"/>
        <v>9.98</v>
      </c>
      <c r="O157" s="390">
        <v>9.98</v>
      </c>
      <c r="P157" s="391">
        <v>0</v>
      </c>
      <c r="Q157" s="376">
        <v>2.0299999999999998</v>
      </c>
    </row>
    <row r="158" spans="2:17" ht="30" customHeight="1">
      <c r="B158" s="392">
        <v>5</v>
      </c>
      <c r="C158" s="393" t="s">
        <v>264</v>
      </c>
      <c r="D158" s="378">
        <f t="shared" si="145"/>
        <v>100.00000000000001</v>
      </c>
      <c r="E158" s="379">
        <f t="shared" si="146"/>
        <v>39.520000000000003</v>
      </c>
      <c r="F158" s="380">
        <v>10.72</v>
      </c>
      <c r="G158" s="380">
        <v>0</v>
      </c>
      <c r="H158" s="380">
        <v>28.8</v>
      </c>
      <c r="I158" s="379">
        <f t="shared" si="147"/>
        <v>48.470000000000006</v>
      </c>
      <c r="J158" s="380">
        <v>33.340000000000003</v>
      </c>
      <c r="K158" s="380">
        <v>11.59</v>
      </c>
      <c r="L158" s="381">
        <v>3.54</v>
      </c>
      <c r="M158" s="382">
        <v>0</v>
      </c>
      <c r="N158" s="373">
        <f t="shared" si="148"/>
        <v>9.98</v>
      </c>
      <c r="O158" s="394">
        <v>9.98</v>
      </c>
      <c r="P158" s="395">
        <v>0</v>
      </c>
      <c r="Q158" s="385">
        <v>2.0299999999999998</v>
      </c>
    </row>
    <row r="159" spans="2:17">
      <c r="B159" s="397" t="s">
        <v>404</v>
      </c>
      <c r="C159" s="398" t="s">
        <v>266</v>
      </c>
      <c r="D159" s="399">
        <f t="shared" si="145"/>
        <v>100.00000000000001</v>
      </c>
      <c r="E159" s="400">
        <f t="shared" si="146"/>
        <v>39.520000000000003</v>
      </c>
      <c r="F159" s="401">
        <v>10.72</v>
      </c>
      <c r="G159" s="401">
        <v>0</v>
      </c>
      <c r="H159" s="401">
        <v>28.8</v>
      </c>
      <c r="I159" s="400">
        <f t="shared" si="147"/>
        <v>48.470000000000006</v>
      </c>
      <c r="J159" s="401">
        <v>33.340000000000003</v>
      </c>
      <c r="K159" s="401">
        <v>11.59</v>
      </c>
      <c r="L159" s="402">
        <v>3.54</v>
      </c>
      <c r="M159" s="403">
        <v>0</v>
      </c>
      <c r="N159" s="400">
        <f>SUM(O159:P159)</f>
        <v>9.98</v>
      </c>
      <c r="O159" s="404">
        <v>9.98</v>
      </c>
      <c r="P159" s="405">
        <v>0</v>
      </c>
      <c r="Q159" s="406">
        <v>2.0299999999999998</v>
      </c>
    </row>
    <row r="160" spans="2:17">
      <c r="B160" s="386" t="s">
        <v>405</v>
      </c>
      <c r="C160" s="387" t="s">
        <v>406</v>
      </c>
      <c r="D160" s="360"/>
      <c r="E160" s="361"/>
      <c r="F160" s="362"/>
      <c r="G160" s="362"/>
      <c r="H160" s="362"/>
      <c r="I160" s="361"/>
      <c r="J160" s="362"/>
      <c r="K160" s="362"/>
      <c r="L160" s="363"/>
      <c r="M160" s="361"/>
      <c r="N160" s="367"/>
      <c r="O160" s="365"/>
      <c r="P160" s="366"/>
      <c r="Q160" s="367"/>
    </row>
    <row r="161" spans="2:18">
      <c r="B161" s="388">
        <v>1</v>
      </c>
      <c r="C161" s="389" t="s">
        <v>219</v>
      </c>
      <c r="D161" s="368">
        <f>E161+I161+M161+N161+Q161</f>
        <v>100.00000000000001</v>
      </c>
      <c r="E161" s="369">
        <f>SUM(F161:H161)</f>
        <v>39.520000000000003</v>
      </c>
      <c r="F161" s="370">
        <v>10.72</v>
      </c>
      <c r="G161" s="370">
        <v>0</v>
      </c>
      <c r="H161" s="370">
        <v>28.8</v>
      </c>
      <c r="I161" s="369">
        <f>SUM(J161:L161)</f>
        <v>48.470000000000006</v>
      </c>
      <c r="J161" s="370">
        <v>33.340000000000003</v>
      </c>
      <c r="K161" s="370">
        <v>11.59</v>
      </c>
      <c r="L161" s="371">
        <v>3.54</v>
      </c>
      <c r="M161" s="372">
        <v>0</v>
      </c>
      <c r="N161" s="369">
        <f>SUM(O161:P161)</f>
        <v>9.98</v>
      </c>
      <c r="O161" s="374">
        <v>9.98</v>
      </c>
      <c r="P161" s="375">
        <v>0</v>
      </c>
      <c r="Q161" s="376">
        <v>2.0299999999999998</v>
      </c>
    </row>
    <row r="162" spans="2:18">
      <c r="B162" s="388">
        <v>2</v>
      </c>
      <c r="C162" s="407" t="s">
        <v>272</v>
      </c>
      <c r="D162" s="368">
        <f>E162+I162+M162+N162+Q162</f>
        <v>100.00000000000001</v>
      </c>
      <c r="E162" s="369">
        <f>SUM(F162:H162)</f>
        <v>39.520000000000003</v>
      </c>
      <c r="F162" s="370">
        <v>10.72</v>
      </c>
      <c r="G162" s="370">
        <v>0</v>
      </c>
      <c r="H162" s="370">
        <v>28.8</v>
      </c>
      <c r="I162" s="369">
        <f>SUM(J162:L162)</f>
        <v>48.470000000000006</v>
      </c>
      <c r="J162" s="370">
        <v>33.340000000000003</v>
      </c>
      <c r="K162" s="370">
        <v>11.59</v>
      </c>
      <c r="L162" s="371">
        <v>3.54</v>
      </c>
      <c r="M162" s="372">
        <v>0</v>
      </c>
      <c r="N162" s="369">
        <f t="shared" ref="N162:N165" si="149">SUM(O162:P162)</f>
        <v>9.98</v>
      </c>
      <c r="O162" s="374">
        <v>9.98</v>
      </c>
      <c r="P162" s="375">
        <v>0</v>
      </c>
      <c r="Q162" s="376">
        <v>2.0299999999999998</v>
      </c>
    </row>
    <row r="163" spans="2:18">
      <c r="B163" s="388">
        <v>3</v>
      </c>
      <c r="C163" s="389" t="s">
        <v>407</v>
      </c>
      <c r="D163" s="368">
        <f>E163+I163+M163+N163+Q163</f>
        <v>100.00000000000001</v>
      </c>
      <c r="E163" s="369">
        <f>SUM(F163:H163)</f>
        <v>39.520000000000003</v>
      </c>
      <c r="F163" s="380">
        <v>10.72</v>
      </c>
      <c r="G163" s="380">
        <v>0</v>
      </c>
      <c r="H163" s="380">
        <v>28.8</v>
      </c>
      <c r="I163" s="379">
        <f>SUM(J163:L163)</f>
        <v>48.470000000000006</v>
      </c>
      <c r="J163" s="380">
        <v>33.340000000000003</v>
      </c>
      <c r="K163" s="380">
        <v>11.59</v>
      </c>
      <c r="L163" s="381">
        <v>3.54</v>
      </c>
      <c r="M163" s="382">
        <v>0</v>
      </c>
      <c r="N163" s="379">
        <f t="shared" si="149"/>
        <v>9.98</v>
      </c>
      <c r="O163" s="383">
        <v>9.98</v>
      </c>
      <c r="P163" s="384">
        <v>0</v>
      </c>
      <c r="Q163" s="385">
        <v>2.0299999999999998</v>
      </c>
    </row>
    <row r="164" spans="2:18">
      <c r="B164" s="392">
        <v>4</v>
      </c>
      <c r="C164" s="393" t="s">
        <v>276</v>
      </c>
      <c r="D164" s="368">
        <f>E164+I164+M164+N164+Q164</f>
        <v>100.00000000000001</v>
      </c>
      <c r="E164" s="408">
        <f>SUM(F164:H164)</f>
        <v>39.520000000000003</v>
      </c>
      <c r="F164" s="409">
        <v>10.72</v>
      </c>
      <c r="G164" s="410">
        <v>0</v>
      </c>
      <c r="H164" s="411">
        <v>28.8</v>
      </c>
      <c r="I164" s="368">
        <f>SUM(J164:L164)</f>
        <v>48.470000000000006</v>
      </c>
      <c r="J164" s="410">
        <v>33.340000000000003</v>
      </c>
      <c r="K164" s="412">
        <v>11.59</v>
      </c>
      <c r="L164" s="413">
        <v>3.54</v>
      </c>
      <c r="M164" s="412">
        <v>0</v>
      </c>
      <c r="N164" s="368">
        <f t="shared" si="149"/>
        <v>9.98</v>
      </c>
      <c r="O164" s="414">
        <v>9.98</v>
      </c>
      <c r="P164" s="415">
        <v>0</v>
      </c>
      <c r="Q164" s="416">
        <v>2.0299999999999998</v>
      </c>
      <c r="R164" s="417"/>
    </row>
    <row r="165" spans="2:18">
      <c r="B165" s="392">
        <v>5</v>
      </c>
      <c r="C165" s="393" t="s">
        <v>408</v>
      </c>
      <c r="D165" s="378">
        <f>E165+I165+M165+N165+Q165</f>
        <v>100.00000000000001</v>
      </c>
      <c r="E165" s="379">
        <f>SUM(F165:H165)</f>
        <v>39.520000000000003</v>
      </c>
      <c r="F165" s="380">
        <v>10.72</v>
      </c>
      <c r="G165" s="380">
        <v>0</v>
      </c>
      <c r="H165" s="380">
        <v>28.8</v>
      </c>
      <c r="I165" s="418">
        <f>SUM(J165:L165)</f>
        <v>48.470000000000006</v>
      </c>
      <c r="J165" s="380">
        <v>33.340000000000003</v>
      </c>
      <c r="K165" s="380">
        <v>11.59</v>
      </c>
      <c r="L165" s="381">
        <v>3.54</v>
      </c>
      <c r="M165" s="382">
        <v>0</v>
      </c>
      <c r="N165" s="419">
        <f t="shared" si="149"/>
        <v>9.98</v>
      </c>
      <c r="O165" s="383">
        <v>9.98</v>
      </c>
      <c r="P165" s="384">
        <v>0</v>
      </c>
      <c r="Q165" s="385">
        <v>2.0299999999999998</v>
      </c>
    </row>
    <row r="166" spans="2:18">
      <c r="B166" s="386" t="s">
        <v>409</v>
      </c>
      <c r="C166" s="387" t="s">
        <v>410</v>
      </c>
      <c r="D166" s="360"/>
      <c r="E166" s="361"/>
      <c r="F166" s="362"/>
      <c r="G166" s="362"/>
      <c r="H166" s="362"/>
      <c r="I166" s="361"/>
      <c r="J166" s="362"/>
      <c r="K166" s="362"/>
      <c r="L166" s="363"/>
      <c r="M166" s="361"/>
      <c r="N166" s="367"/>
      <c r="O166" s="365"/>
      <c r="P166" s="366"/>
      <c r="Q166" s="367"/>
    </row>
    <row r="167" spans="2:18">
      <c r="B167" s="388">
        <v>1</v>
      </c>
      <c r="C167" s="389" t="s">
        <v>411</v>
      </c>
      <c r="D167" s="368">
        <f>E167+I167+M167+N167+Q167</f>
        <v>100.00000000000001</v>
      </c>
      <c r="E167" s="369">
        <f>SUM(F167:H167)</f>
        <v>39.520000000000003</v>
      </c>
      <c r="F167" s="370">
        <v>10.72</v>
      </c>
      <c r="G167" s="370">
        <v>0</v>
      </c>
      <c r="H167" s="370">
        <v>28.8</v>
      </c>
      <c r="I167" s="369">
        <f>SUM(J167:L167)</f>
        <v>48.470000000000006</v>
      </c>
      <c r="J167" s="370">
        <v>33.340000000000003</v>
      </c>
      <c r="K167" s="370">
        <v>11.59</v>
      </c>
      <c r="L167" s="371">
        <v>3.54</v>
      </c>
      <c r="M167" s="372">
        <v>0</v>
      </c>
      <c r="N167" s="369">
        <f>SUM(O167:P167)</f>
        <v>9.98</v>
      </c>
      <c r="O167" s="374">
        <v>9.98</v>
      </c>
      <c r="P167" s="375">
        <v>0</v>
      </c>
      <c r="Q167" s="376">
        <v>2.0299999999999998</v>
      </c>
    </row>
    <row r="168" spans="2:18">
      <c r="B168" s="392">
        <v>2</v>
      </c>
      <c r="C168" s="393" t="s">
        <v>412</v>
      </c>
      <c r="D168" s="368">
        <f>E168+I168+M168+N168+Q168</f>
        <v>100.00000000000001</v>
      </c>
      <c r="E168" s="369">
        <f>SUM(F168:H168)</f>
        <v>39.520000000000003</v>
      </c>
      <c r="F168" s="413">
        <v>10.72</v>
      </c>
      <c r="G168" s="413">
        <v>0</v>
      </c>
      <c r="H168" s="413">
        <v>28.8</v>
      </c>
      <c r="I168" s="369">
        <f>SUM(J168:L168)</f>
        <v>48.470000000000006</v>
      </c>
      <c r="J168" s="413">
        <v>33.340000000000003</v>
      </c>
      <c r="K168" s="413">
        <v>11.59</v>
      </c>
      <c r="L168" s="411">
        <v>3.54</v>
      </c>
      <c r="M168" s="416">
        <v>0</v>
      </c>
      <c r="N168" s="369">
        <f t="shared" ref="N168:N169" si="150">SUM(O168:P168)</f>
        <v>9.98</v>
      </c>
      <c r="O168" s="414">
        <v>9.98</v>
      </c>
      <c r="P168" s="420">
        <v>0</v>
      </c>
      <c r="Q168" s="421">
        <v>2.0299999999999998</v>
      </c>
    </row>
    <row r="169" spans="2:18">
      <c r="B169" s="392">
        <v>3</v>
      </c>
      <c r="C169" s="393" t="s">
        <v>292</v>
      </c>
      <c r="D169" s="378">
        <f>E169+I169+M169+N169+Q169</f>
        <v>100.00000000000001</v>
      </c>
      <c r="E169" s="379">
        <f>SUM(F169:H169)</f>
        <v>39.520000000000003</v>
      </c>
      <c r="F169" s="380">
        <v>10.72</v>
      </c>
      <c r="G169" s="380">
        <v>0</v>
      </c>
      <c r="H169" s="380">
        <v>28.8</v>
      </c>
      <c r="I169" s="379">
        <f>SUM(J169:L169)</f>
        <v>48.470000000000006</v>
      </c>
      <c r="J169" s="380">
        <v>33.340000000000003</v>
      </c>
      <c r="K169" s="380">
        <v>11.59</v>
      </c>
      <c r="L169" s="381">
        <v>3.54</v>
      </c>
      <c r="M169" s="382">
        <v>0</v>
      </c>
      <c r="N169" s="369">
        <f t="shared" si="150"/>
        <v>9.98</v>
      </c>
      <c r="O169" s="383">
        <v>9.98</v>
      </c>
      <c r="P169" s="384">
        <v>0</v>
      </c>
      <c r="Q169" s="385">
        <v>2.0299999999999998</v>
      </c>
    </row>
    <row r="170" spans="2:18">
      <c r="B170" s="386" t="s">
        <v>413</v>
      </c>
      <c r="C170" s="387" t="s">
        <v>414</v>
      </c>
      <c r="D170" s="360"/>
      <c r="E170" s="361"/>
      <c r="F170" s="362"/>
      <c r="G170" s="362"/>
      <c r="H170" s="362"/>
      <c r="I170" s="361"/>
      <c r="J170" s="362"/>
      <c r="K170" s="362"/>
      <c r="L170" s="363"/>
      <c r="M170" s="361"/>
      <c r="N170" s="367"/>
      <c r="O170" s="365"/>
      <c r="P170" s="366"/>
      <c r="Q170" s="367"/>
    </row>
    <row r="171" spans="2:18">
      <c r="B171" s="388">
        <v>1</v>
      </c>
      <c r="C171" s="389" t="s">
        <v>415</v>
      </c>
      <c r="D171" s="368">
        <f>E171+I171+M171+N171+Q171</f>
        <v>100.00000000000001</v>
      </c>
      <c r="E171" s="369">
        <f>SUM(F171:H171)</f>
        <v>39.520000000000003</v>
      </c>
      <c r="F171" s="370">
        <v>10.72</v>
      </c>
      <c r="G171" s="370">
        <v>0</v>
      </c>
      <c r="H171" s="370">
        <v>28.8</v>
      </c>
      <c r="I171" s="369">
        <f>SUM(J171:L171)</f>
        <v>48.470000000000006</v>
      </c>
      <c r="J171" s="370">
        <v>33.340000000000003</v>
      </c>
      <c r="K171" s="370">
        <v>11.59</v>
      </c>
      <c r="L171" s="371">
        <v>3.54</v>
      </c>
      <c r="M171" s="372">
        <v>0</v>
      </c>
      <c r="N171" s="369">
        <f>SUM(O171:P171)</f>
        <v>9.98</v>
      </c>
      <c r="O171" s="390">
        <v>9.98</v>
      </c>
      <c r="P171" s="391">
        <v>0</v>
      </c>
      <c r="Q171" s="376">
        <v>2.0299999999999998</v>
      </c>
    </row>
    <row r="172" spans="2:18">
      <c r="B172" s="392">
        <v>2</v>
      </c>
      <c r="C172" s="393" t="s">
        <v>416</v>
      </c>
      <c r="D172" s="378">
        <f>E172+I172+M172+N172+Q172</f>
        <v>100.00000000000001</v>
      </c>
      <c r="E172" s="379">
        <f>SUM(F172:H172)</f>
        <v>39.520000000000003</v>
      </c>
      <c r="F172" s="380">
        <v>10.72</v>
      </c>
      <c r="G172" s="380">
        <v>0</v>
      </c>
      <c r="H172" s="380">
        <v>28.8</v>
      </c>
      <c r="I172" s="379">
        <f>SUM(J172:L172)</f>
        <v>48.470000000000006</v>
      </c>
      <c r="J172" s="380">
        <v>33.340000000000003</v>
      </c>
      <c r="K172" s="380">
        <v>11.59</v>
      </c>
      <c r="L172" s="381">
        <v>3.54</v>
      </c>
      <c r="M172" s="382">
        <v>0</v>
      </c>
      <c r="N172" s="369">
        <f>SUM(O172:P172)</f>
        <v>9.98</v>
      </c>
      <c r="O172" s="394">
        <v>9.98</v>
      </c>
      <c r="P172" s="395">
        <v>0</v>
      </c>
      <c r="Q172" s="385">
        <v>2.0299999999999998</v>
      </c>
    </row>
    <row r="173" spans="2:18">
      <c r="B173" s="386" t="s">
        <v>417</v>
      </c>
      <c r="C173" s="387" t="s">
        <v>418</v>
      </c>
      <c r="D173" s="360"/>
      <c r="E173" s="361"/>
      <c r="F173" s="362"/>
      <c r="G173" s="362"/>
      <c r="H173" s="362"/>
      <c r="I173" s="361"/>
      <c r="J173" s="362"/>
      <c r="K173" s="362"/>
      <c r="L173" s="363"/>
      <c r="M173" s="361"/>
      <c r="N173" s="367"/>
      <c r="O173" s="365"/>
      <c r="P173" s="366"/>
      <c r="Q173" s="367"/>
    </row>
    <row r="174" spans="2:18">
      <c r="B174" s="388">
        <v>1</v>
      </c>
      <c r="C174" s="389" t="s">
        <v>419</v>
      </c>
      <c r="D174" s="368">
        <f t="shared" ref="D174:D189" si="151">E174+I174+M174+N174+Q174</f>
        <v>100.00000000000001</v>
      </c>
      <c r="E174" s="369">
        <f t="shared" ref="E174:E189" si="152">SUM(F174:H174)</f>
        <v>39.520000000000003</v>
      </c>
      <c r="F174" s="370">
        <v>10.72</v>
      </c>
      <c r="G174" s="370">
        <v>0</v>
      </c>
      <c r="H174" s="370">
        <v>28.8</v>
      </c>
      <c r="I174" s="369">
        <f t="shared" ref="I174:I189" si="153">SUM(J174:L174)</f>
        <v>48.470000000000006</v>
      </c>
      <c r="J174" s="370">
        <v>33.340000000000003</v>
      </c>
      <c r="K174" s="370">
        <v>11.59</v>
      </c>
      <c r="L174" s="371">
        <v>3.54</v>
      </c>
      <c r="M174" s="372">
        <v>0</v>
      </c>
      <c r="N174" s="369">
        <f>SUM(O174:P174)</f>
        <v>9.98</v>
      </c>
      <c r="O174" s="374">
        <v>9.98</v>
      </c>
      <c r="P174" s="375">
        <v>0</v>
      </c>
      <c r="Q174" s="376">
        <v>2.0299999999999998</v>
      </c>
    </row>
    <row r="175" spans="2:18">
      <c r="B175" s="388">
        <v>2</v>
      </c>
      <c r="C175" s="389" t="s">
        <v>420</v>
      </c>
      <c r="D175" s="368">
        <f t="shared" si="151"/>
        <v>100.00000000000001</v>
      </c>
      <c r="E175" s="369">
        <f t="shared" si="152"/>
        <v>39.520000000000003</v>
      </c>
      <c r="F175" s="370">
        <v>10.72</v>
      </c>
      <c r="G175" s="370">
        <v>0</v>
      </c>
      <c r="H175" s="370">
        <v>28.8</v>
      </c>
      <c r="I175" s="369">
        <f t="shared" si="153"/>
        <v>48.470000000000006</v>
      </c>
      <c r="J175" s="370">
        <v>33.340000000000003</v>
      </c>
      <c r="K175" s="370">
        <v>11.59</v>
      </c>
      <c r="L175" s="371">
        <v>3.54</v>
      </c>
      <c r="M175" s="372">
        <v>0</v>
      </c>
      <c r="N175" s="369">
        <f t="shared" ref="N175:N187" si="154">SUM(O175:P175)</f>
        <v>9.98</v>
      </c>
      <c r="O175" s="374">
        <v>9.98</v>
      </c>
      <c r="P175" s="375">
        <v>0</v>
      </c>
      <c r="Q175" s="376">
        <v>2.0299999999999998</v>
      </c>
    </row>
    <row r="176" spans="2:18">
      <c r="B176" s="388">
        <v>3</v>
      </c>
      <c r="C176" s="389" t="s">
        <v>421</v>
      </c>
      <c r="D176" s="368">
        <f t="shared" si="151"/>
        <v>100.00000000000001</v>
      </c>
      <c r="E176" s="369">
        <f t="shared" si="152"/>
        <v>39.520000000000003</v>
      </c>
      <c r="F176" s="370">
        <v>10.72</v>
      </c>
      <c r="G176" s="370">
        <v>0</v>
      </c>
      <c r="H176" s="370">
        <v>28.8</v>
      </c>
      <c r="I176" s="369">
        <f t="shared" si="153"/>
        <v>48.470000000000006</v>
      </c>
      <c r="J176" s="370">
        <v>33.340000000000003</v>
      </c>
      <c r="K176" s="370">
        <v>11.59</v>
      </c>
      <c r="L176" s="371">
        <v>3.54</v>
      </c>
      <c r="M176" s="372">
        <v>0</v>
      </c>
      <c r="N176" s="369">
        <f t="shared" si="154"/>
        <v>9.98</v>
      </c>
      <c r="O176" s="374">
        <v>9.98</v>
      </c>
      <c r="P176" s="375">
        <v>0</v>
      </c>
      <c r="Q176" s="376">
        <v>2.0299999999999998</v>
      </c>
    </row>
    <row r="177" spans="1:20">
      <c r="B177" s="388">
        <v>4</v>
      </c>
      <c r="C177" s="389" t="s">
        <v>422</v>
      </c>
      <c r="D177" s="368">
        <f t="shared" si="151"/>
        <v>100.00000000000001</v>
      </c>
      <c r="E177" s="369">
        <f t="shared" si="152"/>
        <v>39.520000000000003</v>
      </c>
      <c r="F177" s="370">
        <v>10.72</v>
      </c>
      <c r="G177" s="370">
        <v>0</v>
      </c>
      <c r="H177" s="370">
        <v>28.8</v>
      </c>
      <c r="I177" s="369">
        <f t="shared" si="153"/>
        <v>48.470000000000006</v>
      </c>
      <c r="J177" s="370">
        <v>33.340000000000003</v>
      </c>
      <c r="K177" s="370">
        <v>11.59</v>
      </c>
      <c r="L177" s="371">
        <v>3.54</v>
      </c>
      <c r="M177" s="372">
        <v>0</v>
      </c>
      <c r="N177" s="369">
        <f t="shared" si="154"/>
        <v>9.98</v>
      </c>
      <c r="O177" s="374">
        <v>9.98</v>
      </c>
      <c r="P177" s="375">
        <v>0</v>
      </c>
      <c r="Q177" s="376">
        <v>2.0299999999999998</v>
      </c>
    </row>
    <row r="178" spans="1:20">
      <c r="B178" s="388">
        <v>5</v>
      </c>
      <c r="C178" s="389" t="s">
        <v>423</v>
      </c>
      <c r="D178" s="368">
        <f t="shared" si="151"/>
        <v>100.00000000000001</v>
      </c>
      <c r="E178" s="369">
        <f t="shared" si="152"/>
        <v>39.520000000000003</v>
      </c>
      <c r="F178" s="370">
        <v>10.72</v>
      </c>
      <c r="G178" s="370">
        <v>0</v>
      </c>
      <c r="H178" s="370">
        <v>28.8</v>
      </c>
      <c r="I178" s="369">
        <f t="shared" si="153"/>
        <v>48.470000000000006</v>
      </c>
      <c r="J178" s="370">
        <v>33.340000000000003</v>
      </c>
      <c r="K178" s="370">
        <v>11.59</v>
      </c>
      <c r="L178" s="371">
        <v>3.54</v>
      </c>
      <c r="M178" s="372">
        <v>0</v>
      </c>
      <c r="N178" s="369">
        <f t="shared" si="154"/>
        <v>9.98</v>
      </c>
      <c r="O178" s="374">
        <v>9.98</v>
      </c>
      <c r="P178" s="375">
        <v>0</v>
      </c>
      <c r="Q178" s="376">
        <v>2.0299999999999998</v>
      </c>
    </row>
    <row r="179" spans="1:20">
      <c r="B179" s="388">
        <v>6</v>
      </c>
      <c r="C179" s="389" t="s">
        <v>424</v>
      </c>
      <c r="D179" s="368">
        <f t="shared" si="151"/>
        <v>100.00000000000001</v>
      </c>
      <c r="E179" s="369">
        <f t="shared" si="152"/>
        <v>39.520000000000003</v>
      </c>
      <c r="F179" s="370">
        <v>10.72</v>
      </c>
      <c r="G179" s="370">
        <v>0</v>
      </c>
      <c r="H179" s="370">
        <v>28.8</v>
      </c>
      <c r="I179" s="369">
        <f t="shared" si="153"/>
        <v>48.470000000000006</v>
      </c>
      <c r="J179" s="370">
        <v>33.340000000000003</v>
      </c>
      <c r="K179" s="370">
        <v>11.59</v>
      </c>
      <c r="L179" s="371">
        <v>3.54</v>
      </c>
      <c r="M179" s="372">
        <v>0</v>
      </c>
      <c r="N179" s="369">
        <f t="shared" si="154"/>
        <v>9.98</v>
      </c>
      <c r="O179" s="374">
        <v>9.98</v>
      </c>
      <c r="P179" s="375">
        <v>0</v>
      </c>
      <c r="Q179" s="376">
        <v>2.0299999999999998</v>
      </c>
    </row>
    <row r="180" spans="1:20">
      <c r="B180" s="388">
        <v>7</v>
      </c>
      <c r="C180" s="389" t="s">
        <v>425</v>
      </c>
      <c r="D180" s="368">
        <f t="shared" si="151"/>
        <v>100.00000000000001</v>
      </c>
      <c r="E180" s="369">
        <f t="shared" si="152"/>
        <v>39.520000000000003</v>
      </c>
      <c r="F180" s="370">
        <v>10.72</v>
      </c>
      <c r="G180" s="370">
        <v>0</v>
      </c>
      <c r="H180" s="370">
        <v>28.8</v>
      </c>
      <c r="I180" s="369">
        <f t="shared" si="153"/>
        <v>48.470000000000006</v>
      </c>
      <c r="J180" s="370">
        <v>33.340000000000003</v>
      </c>
      <c r="K180" s="370">
        <v>11.59</v>
      </c>
      <c r="L180" s="371">
        <v>3.54</v>
      </c>
      <c r="M180" s="372">
        <v>0</v>
      </c>
      <c r="N180" s="369">
        <f t="shared" si="154"/>
        <v>9.98</v>
      </c>
      <c r="O180" s="374">
        <v>9.98</v>
      </c>
      <c r="P180" s="375">
        <v>0</v>
      </c>
      <c r="Q180" s="376">
        <v>2.0299999999999998</v>
      </c>
    </row>
    <row r="181" spans="1:20">
      <c r="B181" s="388">
        <v>8</v>
      </c>
      <c r="C181" s="389" t="s">
        <v>426</v>
      </c>
      <c r="D181" s="368">
        <f t="shared" si="151"/>
        <v>100.00000000000001</v>
      </c>
      <c r="E181" s="369">
        <f t="shared" si="152"/>
        <v>39.520000000000003</v>
      </c>
      <c r="F181" s="370">
        <v>10.72</v>
      </c>
      <c r="G181" s="370">
        <v>0</v>
      </c>
      <c r="H181" s="370">
        <v>28.8</v>
      </c>
      <c r="I181" s="369">
        <f t="shared" si="153"/>
        <v>48.470000000000006</v>
      </c>
      <c r="J181" s="370">
        <v>33.340000000000003</v>
      </c>
      <c r="K181" s="370">
        <v>11.59</v>
      </c>
      <c r="L181" s="371">
        <v>3.54</v>
      </c>
      <c r="M181" s="372">
        <v>0</v>
      </c>
      <c r="N181" s="369">
        <f t="shared" si="154"/>
        <v>9.98</v>
      </c>
      <c r="O181" s="374">
        <v>9.98</v>
      </c>
      <c r="P181" s="375">
        <v>0</v>
      </c>
      <c r="Q181" s="376">
        <v>2.0299999999999998</v>
      </c>
    </row>
    <row r="182" spans="1:20">
      <c r="B182" s="388">
        <v>9</v>
      </c>
      <c r="C182" s="389" t="s">
        <v>427</v>
      </c>
      <c r="D182" s="368">
        <f t="shared" si="151"/>
        <v>100.00000000000001</v>
      </c>
      <c r="E182" s="369">
        <f t="shared" si="152"/>
        <v>39.520000000000003</v>
      </c>
      <c r="F182" s="370">
        <v>10.72</v>
      </c>
      <c r="G182" s="370">
        <v>0</v>
      </c>
      <c r="H182" s="370">
        <v>28.8</v>
      </c>
      <c r="I182" s="369">
        <f t="shared" si="153"/>
        <v>48.470000000000006</v>
      </c>
      <c r="J182" s="370">
        <v>33.340000000000003</v>
      </c>
      <c r="K182" s="370">
        <v>11.59</v>
      </c>
      <c r="L182" s="371">
        <v>3.54</v>
      </c>
      <c r="M182" s="372">
        <v>0</v>
      </c>
      <c r="N182" s="369">
        <f t="shared" si="154"/>
        <v>9.98</v>
      </c>
      <c r="O182" s="374">
        <v>9.98</v>
      </c>
      <c r="P182" s="375">
        <v>0</v>
      </c>
      <c r="Q182" s="376">
        <v>2.0299999999999998</v>
      </c>
    </row>
    <row r="183" spans="1:20">
      <c r="B183" s="388">
        <v>10</v>
      </c>
      <c r="C183" s="389" t="s">
        <v>428</v>
      </c>
      <c r="D183" s="368">
        <f t="shared" si="151"/>
        <v>100.00000000000001</v>
      </c>
      <c r="E183" s="369">
        <f t="shared" si="152"/>
        <v>39.520000000000003</v>
      </c>
      <c r="F183" s="370">
        <v>10.72</v>
      </c>
      <c r="G183" s="370">
        <v>0</v>
      </c>
      <c r="H183" s="370">
        <v>28.8</v>
      </c>
      <c r="I183" s="369">
        <f t="shared" si="153"/>
        <v>48.470000000000006</v>
      </c>
      <c r="J183" s="370">
        <v>33.340000000000003</v>
      </c>
      <c r="K183" s="370">
        <v>11.59</v>
      </c>
      <c r="L183" s="371">
        <v>3.54</v>
      </c>
      <c r="M183" s="372">
        <v>0</v>
      </c>
      <c r="N183" s="369">
        <f t="shared" si="154"/>
        <v>9.98</v>
      </c>
      <c r="O183" s="374">
        <v>9.98</v>
      </c>
      <c r="P183" s="375">
        <v>0</v>
      </c>
      <c r="Q183" s="376">
        <v>2.0299999999999998</v>
      </c>
    </row>
    <row r="184" spans="1:20">
      <c r="B184" s="388">
        <v>11</v>
      </c>
      <c r="C184" s="389" t="s">
        <v>429</v>
      </c>
      <c r="D184" s="368">
        <f t="shared" si="151"/>
        <v>100.00000000000001</v>
      </c>
      <c r="E184" s="369">
        <f t="shared" si="152"/>
        <v>39.520000000000003</v>
      </c>
      <c r="F184" s="370">
        <v>10.72</v>
      </c>
      <c r="G184" s="370">
        <v>0</v>
      </c>
      <c r="H184" s="370">
        <v>28.8</v>
      </c>
      <c r="I184" s="369">
        <f t="shared" si="153"/>
        <v>48.470000000000006</v>
      </c>
      <c r="J184" s="370">
        <v>33.340000000000003</v>
      </c>
      <c r="K184" s="370">
        <v>11.59</v>
      </c>
      <c r="L184" s="371">
        <v>3.54</v>
      </c>
      <c r="M184" s="372">
        <v>0</v>
      </c>
      <c r="N184" s="369">
        <f t="shared" si="154"/>
        <v>9.98</v>
      </c>
      <c r="O184" s="374">
        <v>9.98</v>
      </c>
      <c r="P184" s="375">
        <v>0</v>
      </c>
      <c r="Q184" s="376">
        <v>2.0299999999999998</v>
      </c>
    </row>
    <row r="185" spans="1:20">
      <c r="B185" s="388">
        <v>12</v>
      </c>
      <c r="C185" s="389" t="s">
        <v>430</v>
      </c>
      <c r="D185" s="368">
        <f t="shared" si="151"/>
        <v>100.00000000000001</v>
      </c>
      <c r="E185" s="369">
        <f t="shared" si="152"/>
        <v>39.520000000000003</v>
      </c>
      <c r="F185" s="370">
        <v>10.72</v>
      </c>
      <c r="G185" s="370">
        <v>0</v>
      </c>
      <c r="H185" s="370">
        <v>28.8</v>
      </c>
      <c r="I185" s="369">
        <f t="shared" si="153"/>
        <v>48.470000000000006</v>
      </c>
      <c r="J185" s="370">
        <v>33.340000000000003</v>
      </c>
      <c r="K185" s="370">
        <v>11.59</v>
      </c>
      <c r="L185" s="371">
        <v>3.54</v>
      </c>
      <c r="M185" s="372">
        <v>0</v>
      </c>
      <c r="N185" s="369">
        <f t="shared" si="154"/>
        <v>9.98</v>
      </c>
      <c r="O185" s="374">
        <v>9.98</v>
      </c>
      <c r="P185" s="375">
        <v>0</v>
      </c>
      <c r="Q185" s="376">
        <v>2.0299999999999998</v>
      </c>
    </row>
    <row r="186" spans="1:20">
      <c r="B186" s="388">
        <v>13</v>
      </c>
      <c r="C186" s="389" t="s">
        <v>431</v>
      </c>
      <c r="D186" s="368">
        <f t="shared" si="151"/>
        <v>100.00000000000001</v>
      </c>
      <c r="E186" s="369">
        <f t="shared" si="152"/>
        <v>39.520000000000003</v>
      </c>
      <c r="F186" s="370">
        <v>10.72</v>
      </c>
      <c r="G186" s="370">
        <v>0</v>
      </c>
      <c r="H186" s="370">
        <v>28.8</v>
      </c>
      <c r="I186" s="369">
        <f t="shared" si="153"/>
        <v>48.470000000000006</v>
      </c>
      <c r="J186" s="370">
        <v>33.340000000000003</v>
      </c>
      <c r="K186" s="370">
        <v>11.59</v>
      </c>
      <c r="L186" s="371">
        <v>3.54</v>
      </c>
      <c r="M186" s="372">
        <v>0</v>
      </c>
      <c r="N186" s="369">
        <f t="shared" si="154"/>
        <v>9.98</v>
      </c>
      <c r="O186" s="374">
        <v>9.98</v>
      </c>
      <c r="P186" s="375">
        <v>0</v>
      </c>
      <c r="Q186" s="376">
        <v>2.0299999999999998</v>
      </c>
    </row>
    <row r="187" spans="1:20">
      <c r="B187" s="392">
        <v>14</v>
      </c>
      <c r="C187" s="393" t="s">
        <v>432</v>
      </c>
      <c r="D187" s="378">
        <f t="shared" si="151"/>
        <v>100.00000000000001</v>
      </c>
      <c r="E187" s="379">
        <f t="shared" si="152"/>
        <v>39.520000000000003</v>
      </c>
      <c r="F187" s="380">
        <v>10.72</v>
      </c>
      <c r="G187" s="380">
        <v>0</v>
      </c>
      <c r="H187" s="380">
        <v>28.8</v>
      </c>
      <c r="I187" s="379">
        <f t="shared" si="153"/>
        <v>48.470000000000006</v>
      </c>
      <c r="J187" s="380">
        <v>33.340000000000003</v>
      </c>
      <c r="K187" s="380">
        <v>11.59</v>
      </c>
      <c r="L187" s="381">
        <v>3.54</v>
      </c>
      <c r="M187" s="382">
        <v>0</v>
      </c>
      <c r="N187" s="369">
        <f t="shared" si="154"/>
        <v>9.98</v>
      </c>
      <c r="O187" s="383">
        <v>9.98</v>
      </c>
      <c r="P187" s="384">
        <v>0</v>
      </c>
      <c r="Q187" s="385">
        <v>2.0299999999999998</v>
      </c>
    </row>
    <row r="188" spans="1:20">
      <c r="B188" s="397" t="s">
        <v>433</v>
      </c>
      <c r="C188" s="398" t="s">
        <v>330</v>
      </c>
      <c r="D188" s="399">
        <f t="shared" si="151"/>
        <v>100.00000000000001</v>
      </c>
      <c r="E188" s="400">
        <f t="shared" si="152"/>
        <v>39.520000000000003</v>
      </c>
      <c r="F188" s="401">
        <v>10.72</v>
      </c>
      <c r="G188" s="401">
        <v>0</v>
      </c>
      <c r="H188" s="401">
        <v>28.8</v>
      </c>
      <c r="I188" s="400">
        <f t="shared" si="153"/>
        <v>48.470000000000006</v>
      </c>
      <c r="J188" s="401">
        <v>33.340000000000003</v>
      </c>
      <c r="K188" s="401">
        <v>11.59</v>
      </c>
      <c r="L188" s="402">
        <v>3.54</v>
      </c>
      <c r="M188" s="403">
        <v>0</v>
      </c>
      <c r="N188" s="400">
        <f>SUM(O188:P188)</f>
        <v>9.98</v>
      </c>
      <c r="O188" s="422">
        <v>9.98</v>
      </c>
      <c r="P188" s="423">
        <v>0</v>
      </c>
      <c r="Q188" s="406">
        <v>2.0299999999999998</v>
      </c>
    </row>
    <row r="189" spans="1:20">
      <c r="B189" s="424" t="s">
        <v>434</v>
      </c>
      <c r="C189" s="425" t="s">
        <v>332</v>
      </c>
      <c r="D189" s="426">
        <f t="shared" si="151"/>
        <v>100.00000000000001</v>
      </c>
      <c r="E189" s="427">
        <f t="shared" si="152"/>
        <v>39.520000000000003</v>
      </c>
      <c r="F189" s="428">
        <v>10.72</v>
      </c>
      <c r="G189" s="428">
        <v>0</v>
      </c>
      <c r="H189" s="428">
        <v>28.8</v>
      </c>
      <c r="I189" s="427">
        <f t="shared" si="153"/>
        <v>48.470000000000006</v>
      </c>
      <c r="J189" s="428">
        <v>33.340000000000003</v>
      </c>
      <c r="K189" s="428">
        <v>11.59</v>
      </c>
      <c r="L189" s="429">
        <v>3.54</v>
      </c>
      <c r="M189" s="430">
        <v>0</v>
      </c>
      <c r="N189" s="427">
        <f>SUM(O189:P189)</f>
        <v>9.98</v>
      </c>
      <c r="O189" s="431">
        <v>9.98</v>
      </c>
      <c r="P189" s="432">
        <v>0</v>
      </c>
      <c r="Q189" s="433">
        <v>2.0299999999999998</v>
      </c>
    </row>
    <row r="190" spans="1:20" ht="45" customHeight="1">
      <c r="B190" s="105" t="s">
        <v>435</v>
      </c>
      <c r="C190" s="106" t="s">
        <v>436</v>
      </c>
      <c r="D190" s="308">
        <f t="shared" ref="D190:Q190" si="155">D191+D193+D196+D198+D205+D204+D211+D215+D218+D234+D235</f>
        <v>146.11963</v>
      </c>
      <c r="E190" s="105">
        <f t="shared" si="155"/>
        <v>50.147057872355333</v>
      </c>
      <c r="F190" s="209">
        <f t="shared" si="155"/>
        <v>12.989274168117053</v>
      </c>
      <c r="G190" s="210">
        <f t="shared" si="155"/>
        <v>2.5758585597101227E-2</v>
      </c>
      <c r="H190" s="211">
        <f t="shared" si="155"/>
        <v>37.132025118641174</v>
      </c>
      <c r="I190" s="105">
        <f t="shared" si="155"/>
        <v>69.239765459950078</v>
      </c>
      <c r="J190" s="209">
        <f t="shared" si="155"/>
        <v>40.455044672360458</v>
      </c>
      <c r="K190" s="210">
        <f t="shared" si="155"/>
        <v>21.803982470808673</v>
      </c>
      <c r="L190" s="434">
        <f t="shared" si="155"/>
        <v>6.9807383167809505</v>
      </c>
      <c r="M190" s="105">
        <f t="shared" si="155"/>
        <v>0</v>
      </c>
      <c r="N190" s="212">
        <f t="shared" si="155"/>
        <v>16.116422237740998</v>
      </c>
      <c r="O190" s="213">
        <f t="shared" si="155"/>
        <v>16.116422237740998</v>
      </c>
      <c r="P190" s="211">
        <f t="shared" si="155"/>
        <v>0</v>
      </c>
      <c r="Q190" s="212">
        <f t="shared" si="155"/>
        <v>4.9393144299535745</v>
      </c>
      <c r="R190" s="309"/>
      <c r="S190" s="310"/>
      <c r="T190" s="183"/>
    </row>
    <row r="191" spans="1:20">
      <c r="B191" s="435" t="s">
        <v>437</v>
      </c>
      <c r="C191" s="436" t="s">
        <v>237</v>
      </c>
      <c r="D191" s="437">
        <f t="shared" ref="D191:Q191" si="156">D192</f>
        <v>1.1651100000000001</v>
      </c>
      <c r="E191" s="435">
        <f t="shared" si="156"/>
        <v>0.41601946445336752</v>
      </c>
      <c r="F191" s="438">
        <f t="shared" si="156"/>
        <v>0.10775888182339358</v>
      </c>
      <c r="G191" s="439">
        <f t="shared" si="156"/>
        <v>2.1369295507742535E-4</v>
      </c>
      <c r="H191" s="440">
        <f t="shared" si="156"/>
        <v>0.30804688967489652</v>
      </c>
      <c r="I191" s="435">
        <f t="shared" si="156"/>
        <v>0.57441236570340537</v>
      </c>
      <c r="J191" s="438">
        <f t="shared" si="156"/>
        <v>0.33561462492718652</v>
      </c>
      <c r="K191" s="439">
        <f t="shared" si="156"/>
        <v>0.18088560915269486</v>
      </c>
      <c r="L191" s="441">
        <f t="shared" si="156"/>
        <v>5.7912131623523912E-2</v>
      </c>
      <c r="M191" s="435">
        <f t="shared" si="156"/>
        <v>0</v>
      </c>
      <c r="N191" s="442">
        <f t="shared" si="156"/>
        <v>0.13370166930462118</v>
      </c>
      <c r="O191" s="443">
        <f t="shared" si="156"/>
        <v>0.13370166930462118</v>
      </c>
      <c r="P191" s="440">
        <f t="shared" si="156"/>
        <v>0</v>
      </c>
      <c r="Q191" s="442">
        <f t="shared" si="156"/>
        <v>4.0976500538606027E-2</v>
      </c>
      <c r="R191" s="309"/>
      <c r="S191" s="310"/>
    </row>
    <row r="192" spans="1:20" ht="25.5">
      <c r="A192" s="444"/>
      <c r="B192" s="144" t="s">
        <v>438</v>
      </c>
      <c r="C192" s="142" t="s">
        <v>439</v>
      </c>
      <c r="D192" s="445">
        <v>1.1651100000000001</v>
      </c>
      <c r="E192" s="299">
        <f>SUM(F192:H192)</f>
        <v>0.41601946445336752</v>
      </c>
      <c r="F192" s="446">
        <f>IFERROR($D192*F$242/100, 0)</f>
        <v>0.10775888182339358</v>
      </c>
      <c r="G192" s="447">
        <f>IFERROR($D192*G$242/100, 0)</f>
        <v>2.1369295507742535E-4</v>
      </c>
      <c r="H192" s="448">
        <f>IFERROR($D192*H$242/100, 0)</f>
        <v>0.30804688967489652</v>
      </c>
      <c r="I192" s="299">
        <f t="shared" ref="I192:I240" si="157">SUM(J192:L192)</f>
        <v>0.57441236570340537</v>
      </c>
      <c r="J192" s="446">
        <f t="shared" ref="J192:Q192" si="158">IFERROR($D192*J$242/100, 0)</f>
        <v>0.33561462492718652</v>
      </c>
      <c r="K192" s="447">
        <f t="shared" si="158"/>
        <v>0.18088560915269486</v>
      </c>
      <c r="L192" s="449">
        <f t="shared" si="158"/>
        <v>5.7912131623523912E-2</v>
      </c>
      <c r="M192" s="299">
        <f t="shared" si="158"/>
        <v>0</v>
      </c>
      <c r="N192" s="299">
        <f t="shared" ref="N192:N203" si="159">SUM(O192:P192)</f>
        <v>0.13370166930462118</v>
      </c>
      <c r="O192" s="450">
        <f t="shared" si="158"/>
        <v>0.13370166930462118</v>
      </c>
      <c r="P192" s="448">
        <f t="shared" si="158"/>
        <v>0</v>
      </c>
      <c r="Q192" s="451">
        <f t="shared" si="158"/>
        <v>4.0976500538606027E-2</v>
      </c>
      <c r="R192" s="320"/>
      <c r="S192" s="321"/>
    </row>
    <row r="193" spans="2:19" s="3" customFormat="1">
      <c r="B193" s="122" t="s">
        <v>97</v>
      </c>
      <c r="C193" s="182" t="s">
        <v>247</v>
      </c>
      <c r="D193" s="322">
        <f t="shared" ref="D193:H193" si="160">SUM(D194:D195)</f>
        <v>1.12869</v>
      </c>
      <c r="E193" s="125">
        <f t="shared" si="160"/>
        <v>0.40301517396114644</v>
      </c>
      <c r="F193" s="126">
        <f t="shared" si="160"/>
        <v>0.10439046298224725</v>
      </c>
      <c r="G193" s="127">
        <f t="shared" si="160"/>
        <v>2.0701315881448034E-4</v>
      </c>
      <c r="H193" s="128">
        <f t="shared" si="160"/>
        <v>0.2984176978200847</v>
      </c>
      <c r="I193" s="125">
        <f t="shared" si="157"/>
        <v>0.55645689509640839</v>
      </c>
      <c r="J193" s="126">
        <f t="shared" ref="J193:Q193" si="161">SUM(J194:J195)</f>
        <v>0.32512369734108032</v>
      </c>
      <c r="K193" s="127">
        <f t="shared" si="161"/>
        <v>0.17523133283085301</v>
      </c>
      <c r="L193" s="452">
        <f t="shared" si="161"/>
        <v>5.6101864924475116E-2</v>
      </c>
      <c r="M193" s="125">
        <f t="shared" si="161"/>
        <v>0</v>
      </c>
      <c r="N193" s="125">
        <f t="shared" si="159"/>
        <v>0.12952230873259421</v>
      </c>
      <c r="O193" s="130">
        <f t="shared" ref="O193:P193" si="162">SUM(O194:O195)</f>
        <v>0.12952230873259421</v>
      </c>
      <c r="P193" s="128">
        <f t="shared" si="162"/>
        <v>0</v>
      </c>
      <c r="Q193" s="129">
        <f t="shared" si="161"/>
        <v>3.9695622209850775E-2</v>
      </c>
      <c r="R193" s="309"/>
      <c r="S193" s="310"/>
    </row>
    <row r="194" spans="2:19">
      <c r="B194" s="240" t="s">
        <v>440</v>
      </c>
      <c r="C194" s="142" t="s">
        <v>441</v>
      </c>
      <c r="D194" s="319">
        <v>0</v>
      </c>
      <c r="E194" s="184">
        <f t="shared" ref="E194:E240" si="163">SUM(F194:H194)</f>
        <v>0</v>
      </c>
      <c r="F194" s="187">
        <f t="shared" ref="F194:H195" si="164">IFERROR($D194*F$242/100, 0)</f>
        <v>0</v>
      </c>
      <c r="G194" s="188">
        <f t="shared" si="164"/>
        <v>0</v>
      </c>
      <c r="H194" s="189">
        <f t="shared" si="164"/>
        <v>0</v>
      </c>
      <c r="I194" s="184">
        <f t="shared" si="157"/>
        <v>0</v>
      </c>
      <c r="J194" s="187">
        <f t="shared" ref="J194:M195" si="165">IFERROR($D194*J$242/100, 0)</f>
        <v>0</v>
      </c>
      <c r="K194" s="188">
        <f t="shared" si="165"/>
        <v>0</v>
      </c>
      <c r="L194" s="453">
        <f t="shared" si="165"/>
        <v>0</v>
      </c>
      <c r="M194" s="184">
        <f t="shared" si="165"/>
        <v>0</v>
      </c>
      <c r="N194" s="184">
        <f t="shared" si="159"/>
        <v>0</v>
      </c>
      <c r="O194" s="191">
        <f t="shared" ref="O194:Q195" si="166">IFERROR($D194*O$242/100, 0)</f>
        <v>0</v>
      </c>
      <c r="P194" s="189">
        <f t="shared" si="166"/>
        <v>0</v>
      </c>
      <c r="Q194" s="190">
        <f t="shared" si="166"/>
        <v>0</v>
      </c>
      <c r="R194" s="320"/>
      <c r="S194" s="321"/>
    </row>
    <row r="195" spans="2:19">
      <c r="B195" s="454" t="s">
        <v>442</v>
      </c>
      <c r="C195" s="455" t="s">
        <v>251</v>
      </c>
      <c r="D195" s="329">
        <v>1.12869</v>
      </c>
      <c r="E195" s="330">
        <f t="shared" si="163"/>
        <v>0.40301517396114644</v>
      </c>
      <c r="F195" s="331">
        <f t="shared" si="164"/>
        <v>0.10439046298224725</v>
      </c>
      <c r="G195" s="332">
        <f t="shared" si="164"/>
        <v>2.0701315881448034E-4</v>
      </c>
      <c r="H195" s="333">
        <f t="shared" si="164"/>
        <v>0.2984176978200847</v>
      </c>
      <c r="I195" s="330">
        <f t="shared" si="157"/>
        <v>0.55645689509640839</v>
      </c>
      <c r="J195" s="331">
        <f t="shared" si="165"/>
        <v>0.32512369734108032</v>
      </c>
      <c r="K195" s="332">
        <f t="shared" si="165"/>
        <v>0.17523133283085301</v>
      </c>
      <c r="L195" s="456">
        <f t="shared" si="165"/>
        <v>5.6101864924475116E-2</v>
      </c>
      <c r="M195" s="330">
        <f t="shared" si="165"/>
        <v>0</v>
      </c>
      <c r="N195" s="330">
        <f t="shared" si="159"/>
        <v>0.12952230873259421</v>
      </c>
      <c r="O195" s="335">
        <f t="shared" si="166"/>
        <v>0.12952230873259421</v>
      </c>
      <c r="P195" s="333">
        <f t="shared" si="166"/>
        <v>0</v>
      </c>
      <c r="Q195" s="457">
        <f t="shared" si="166"/>
        <v>3.9695622209850775E-2</v>
      </c>
      <c r="R195" s="320"/>
      <c r="S195" s="321"/>
    </row>
    <row r="196" spans="2:19">
      <c r="B196" s="114" t="s">
        <v>99</v>
      </c>
      <c r="C196" s="115" t="s">
        <v>253</v>
      </c>
      <c r="D196" s="458">
        <f>D197</f>
        <v>2.5061399999999998</v>
      </c>
      <c r="E196" s="117">
        <f t="shared" si="163"/>
        <v>0.89485372251990136</v>
      </c>
      <c r="F196" s="118">
        <f>F197</f>
        <v>0.23178828101456475</v>
      </c>
      <c r="G196" s="119">
        <f>G197</f>
        <v>4.5965141698014669E-4</v>
      </c>
      <c r="H196" s="120">
        <f>H197</f>
        <v>0.66260579008835652</v>
      </c>
      <c r="I196" s="117">
        <f t="shared" si="157"/>
        <v>1.235555274767131</v>
      </c>
      <c r="J196" s="118">
        <f t="shared" ref="J196:Q196" si="167">J197</f>
        <v>0.72190371391114938</v>
      </c>
      <c r="K196" s="119">
        <f t="shared" si="167"/>
        <v>0.38908314281221057</v>
      </c>
      <c r="L196" s="459">
        <f t="shared" si="167"/>
        <v>0.12456841804377115</v>
      </c>
      <c r="M196" s="117">
        <f t="shared" si="167"/>
        <v>0</v>
      </c>
      <c r="N196" s="117">
        <f t="shared" si="159"/>
        <v>0.28759095837395887</v>
      </c>
      <c r="O196" s="460">
        <f t="shared" si="167"/>
        <v>0.28759095837395887</v>
      </c>
      <c r="P196" s="120">
        <f t="shared" si="167"/>
        <v>0</v>
      </c>
      <c r="Q196" s="121">
        <f t="shared" si="167"/>
        <v>8.8140044339008433E-2</v>
      </c>
      <c r="R196" s="309"/>
      <c r="S196" s="310"/>
    </row>
    <row r="197" spans="2:19">
      <c r="B197" s="141" t="s">
        <v>443</v>
      </c>
      <c r="C197" s="142" t="s">
        <v>255</v>
      </c>
      <c r="D197" s="319">
        <v>2.5061399999999998</v>
      </c>
      <c r="E197" s="184">
        <f t="shared" si="163"/>
        <v>0.89485372251990136</v>
      </c>
      <c r="F197" s="187">
        <f>IFERROR($D197*F$242/100, 0)</f>
        <v>0.23178828101456475</v>
      </c>
      <c r="G197" s="188">
        <f>IFERROR($D197*G$242/100, 0)</f>
        <v>4.5965141698014669E-4</v>
      </c>
      <c r="H197" s="189">
        <f>IFERROR($D197*H$242/100, 0)</f>
        <v>0.66260579008835652</v>
      </c>
      <c r="I197" s="184">
        <f t="shared" si="157"/>
        <v>1.235555274767131</v>
      </c>
      <c r="J197" s="187">
        <f t="shared" ref="J197:Q197" si="168">IFERROR($D197*J$242/100, 0)</f>
        <v>0.72190371391114938</v>
      </c>
      <c r="K197" s="188">
        <f t="shared" si="168"/>
        <v>0.38908314281221057</v>
      </c>
      <c r="L197" s="453">
        <f t="shared" si="168"/>
        <v>0.12456841804377115</v>
      </c>
      <c r="M197" s="184">
        <f t="shared" si="168"/>
        <v>0</v>
      </c>
      <c r="N197" s="184">
        <f t="shared" si="159"/>
        <v>0.28759095837395887</v>
      </c>
      <c r="O197" s="191">
        <f t="shared" si="168"/>
        <v>0.28759095837395887</v>
      </c>
      <c r="P197" s="189">
        <f t="shared" si="168"/>
        <v>0</v>
      </c>
      <c r="Q197" s="190">
        <f t="shared" si="168"/>
        <v>8.8140044339008433E-2</v>
      </c>
      <c r="R197" s="320"/>
      <c r="S197" s="321"/>
    </row>
    <row r="198" spans="2:19" s="3" customFormat="1">
      <c r="B198" s="122" t="s">
        <v>101</v>
      </c>
      <c r="C198" s="182" t="s">
        <v>257</v>
      </c>
      <c r="D198" s="322">
        <f>SUM(D199:D203)</f>
        <v>12.93962</v>
      </c>
      <c r="E198" s="125">
        <f t="shared" si="163"/>
        <v>4.6202794436834997</v>
      </c>
      <c r="F198" s="126">
        <f>SUM(F199:F203)</f>
        <v>1.1967616640657275</v>
      </c>
      <c r="G198" s="127">
        <f>SUM(G199:G203)</f>
        <v>2.3732571477190602E-3</v>
      </c>
      <c r="H198" s="128">
        <f>SUM(H199:H203)</f>
        <v>3.4211445224700534</v>
      </c>
      <c r="I198" s="125">
        <f t="shared" si="157"/>
        <v>6.3793785440886239</v>
      </c>
      <c r="J198" s="126">
        <f t="shared" ref="J198:Q198" si="169">SUM(J199:J203)</f>
        <v>3.7273096214094132</v>
      </c>
      <c r="K198" s="127">
        <f t="shared" si="169"/>
        <v>2.0089013448553299</v>
      </c>
      <c r="L198" s="452">
        <f t="shared" si="169"/>
        <v>0.64316757782388145</v>
      </c>
      <c r="M198" s="125">
        <f t="shared" si="169"/>
        <v>0</v>
      </c>
      <c r="N198" s="125">
        <f t="shared" si="159"/>
        <v>1.4848802208954193</v>
      </c>
      <c r="O198" s="130">
        <f t="shared" ref="O198:P198" si="170">SUM(O199:O203)</f>
        <v>1.4848802208954193</v>
      </c>
      <c r="P198" s="128">
        <f t="shared" si="170"/>
        <v>0</v>
      </c>
      <c r="Q198" s="129">
        <f t="shared" si="169"/>
        <v>0.45508179133245558</v>
      </c>
      <c r="R198" s="309"/>
      <c r="S198" s="310"/>
    </row>
    <row r="199" spans="2:19">
      <c r="B199" s="141" t="s">
        <v>444</v>
      </c>
      <c r="C199" s="142" t="s">
        <v>211</v>
      </c>
      <c r="D199" s="319">
        <v>1.0107900000000001</v>
      </c>
      <c r="E199" s="184">
        <f t="shared" si="163"/>
        <v>0.36091726487183123</v>
      </c>
      <c r="F199" s="187">
        <f t="shared" ref="F199:H203" si="171">IFERROR($D199*F$242/100, 0)</f>
        <v>9.3486108743610463E-2</v>
      </c>
      <c r="G199" s="188">
        <f t="shared" si="171"/>
        <v>1.8538910666178365E-4</v>
      </c>
      <c r="H199" s="189">
        <f t="shared" si="171"/>
        <v>0.267245767021559</v>
      </c>
      <c r="I199" s="184">
        <f t="shared" si="157"/>
        <v>0.49833086586618008</v>
      </c>
      <c r="J199" s="187">
        <f t="shared" ref="J199:M203" si="172">IFERROR($D199*J$242/100, 0)</f>
        <v>0.29116212780780432</v>
      </c>
      <c r="K199" s="188">
        <f t="shared" si="172"/>
        <v>0.15692712694548364</v>
      </c>
      <c r="L199" s="453">
        <f t="shared" si="172"/>
        <v>5.0241611112892118E-2</v>
      </c>
      <c r="M199" s="184">
        <f t="shared" si="172"/>
        <v>0</v>
      </c>
      <c r="N199" s="184">
        <f t="shared" si="159"/>
        <v>0.11599274773748233</v>
      </c>
      <c r="O199" s="191">
        <f t="shared" ref="O199:Q203" si="173">IFERROR($D199*O$242/100, 0)</f>
        <v>0.11599274773748233</v>
      </c>
      <c r="P199" s="189">
        <f t="shared" si="173"/>
        <v>0</v>
      </c>
      <c r="Q199" s="190">
        <f t="shared" si="173"/>
        <v>3.5549121524506344E-2</v>
      </c>
      <c r="R199" s="320"/>
      <c r="S199" s="321"/>
    </row>
    <row r="200" spans="2:19">
      <c r="B200" s="141" t="s">
        <v>445</v>
      </c>
      <c r="C200" s="142" t="s">
        <v>215</v>
      </c>
      <c r="D200" s="319">
        <v>11.92883</v>
      </c>
      <c r="E200" s="184">
        <f t="shared" si="163"/>
        <v>4.2593621788116689</v>
      </c>
      <c r="F200" s="187">
        <f t="shared" si="171"/>
        <v>1.103275555322117</v>
      </c>
      <c r="G200" s="188">
        <f t="shared" si="171"/>
        <v>2.1878680410572764E-3</v>
      </c>
      <c r="H200" s="189">
        <f t="shared" si="171"/>
        <v>3.1538987554484943</v>
      </c>
      <c r="I200" s="184">
        <f t="shared" si="157"/>
        <v>5.881047678222445</v>
      </c>
      <c r="J200" s="187">
        <f t="shared" si="172"/>
        <v>3.436147493601609</v>
      </c>
      <c r="K200" s="188">
        <f t="shared" si="172"/>
        <v>1.8519742179098464</v>
      </c>
      <c r="L200" s="453">
        <f t="shared" si="172"/>
        <v>0.59292596671098929</v>
      </c>
      <c r="M200" s="184">
        <f t="shared" si="172"/>
        <v>0</v>
      </c>
      <c r="N200" s="184">
        <f t="shared" si="159"/>
        <v>1.368887473157937</v>
      </c>
      <c r="O200" s="191">
        <f t="shared" si="173"/>
        <v>1.368887473157937</v>
      </c>
      <c r="P200" s="189">
        <f t="shared" si="173"/>
        <v>0</v>
      </c>
      <c r="Q200" s="190">
        <f t="shared" si="173"/>
        <v>0.41953266980794923</v>
      </c>
      <c r="R200" s="320"/>
      <c r="S200" s="321"/>
    </row>
    <row r="201" spans="2:19">
      <c r="B201" s="141" t="s">
        <v>446</v>
      </c>
      <c r="C201" s="231" t="s">
        <v>261</v>
      </c>
      <c r="D201" s="319">
        <v>0</v>
      </c>
      <c r="E201" s="184">
        <f t="shared" si="163"/>
        <v>0</v>
      </c>
      <c r="F201" s="187">
        <f t="shared" si="171"/>
        <v>0</v>
      </c>
      <c r="G201" s="188">
        <f t="shared" si="171"/>
        <v>0</v>
      </c>
      <c r="H201" s="189">
        <f t="shared" si="171"/>
        <v>0</v>
      </c>
      <c r="I201" s="184">
        <f t="shared" si="157"/>
        <v>0</v>
      </c>
      <c r="J201" s="187">
        <f t="shared" si="172"/>
        <v>0</v>
      </c>
      <c r="K201" s="188">
        <f t="shared" si="172"/>
        <v>0</v>
      </c>
      <c r="L201" s="453">
        <f t="shared" si="172"/>
        <v>0</v>
      </c>
      <c r="M201" s="184">
        <f t="shared" si="172"/>
        <v>0</v>
      </c>
      <c r="N201" s="184">
        <f t="shared" si="159"/>
        <v>0</v>
      </c>
      <c r="O201" s="191">
        <f t="shared" si="173"/>
        <v>0</v>
      </c>
      <c r="P201" s="189">
        <f t="shared" si="173"/>
        <v>0</v>
      </c>
      <c r="Q201" s="190">
        <f t="shared" si="173"/>
        <v>0</v>
      </c>
      <c r="R201" s="320"/>
      <c r="S201" s="321"/>
    </row>
    <row r="202" spans="2:19">
      <c r="B202" s="141" t="s">
        <v>447</v>
      </c>
      <c r="C202" s="232" t="s">
        <v>213</v>
      </c>
      <c r="D202" s="319">
        <v>0</v>
      </c>
      <c r="E202" s="184">
        <f t="shared" si="163"/>
        <v>0</v>
      </c>
      <c r="F202" s="187">
        <f t="shared" si="171"/>
        <v>0</v>
      </c>
      <c r="G202" s="188">
        <f t="shared" si="171"/>
        <v>0</v>
      </c>
      <c r="H202" s="189">
        <f t="shared" si="171"/>
        <v>0</v>
      </c>
      <c r="I202" s="184">
        <f t="shared" si="157"/>
        <v>0</v>
      </c>
      <c r="J202" s="187">
        <f t="shared" si="172"/>
        <v>0</v>
      </c>
      <c r="K202" s="188">
        <f t="shared" si="172"/>
        <v>0</v>
      </c>
      <c r="L202" s="453">
        <f t="shared" si="172"/>
        <v>0</v>
      </c>
      <c r="M202" s="184">
        <f t="shared" si="172"/>
        <v>0</v>
      </c>
      <c r="N202" s="184">
        <f t="shared" si="159"/>
        <v>0</v>
      </c>
      <c r="O202" s="191">
        <f t="shared" si="173"/>
        <v>0</v>
      </c>
      <c r="P202" s="189">
        <f t="shared" si="173"/>
        <v>0</v>
      </c>
      <c r="Q202" s="190">
        <f t="shared" si="173"/>
        <v>0</v>
      </c>
      <c r="R202" s="320"/>
      <c r="S202" s="321"/>
    </row>
    <row r="203" spans="2:19" ht="26.25">
      <c r="B203" s="141" t="s">
        <v>448</v>
      </c>
      <c r="C203" s="232" t="s">
        <v>264</v>
      </c>
      <c r="D203" s="319">
        <v>0</v>
      </c>
      <c r="E203" s="184">
        <f t="shared" si="163"/>
        <v>0</v>
      </c>
      <c r="F203" s="187">
        <f t="shared" si="171"/>
        <v>0</v>
      </c>
      <c r="G203" s="188">
        <f t="shared" si="171"/>
        <v>0</v>
      </c>
      <c r="H203" s="189">
        <f t="shared" si="171"/>
        <v>0</v>
      </c>
      <c r="I203" s="184">
        <f t="shared" si="157"/>
        <v>0</v>
      </c>
      <c r="J203" s="187">
        <f t="shared" si="172"/>
        <v>0</v>
      </c>
      <c r="K203" s="188">
        <f t="shared" si="172"/>
        <v>0</v>
      </c>
      <c r="L203" s="453">
        <f t="shared" si="172"/>
        <v>0</v>
      </c>
      <c r="M203" s="184">
        <f t="shared" si="172"/>
        <v>0</v>
      </c>
      <c r="N203" s="184">
        <f t="shared" si="159"/>
        <v>0</v>
      </c>
      <c r="O203" s="191">
        <f t="shared" si="173"/>
        <v>0</v>
      </c>
      <c r="P203" s="189">
        <f t="shared" si="173"/>
        <v>0</v>
      </c>
      <c r="Q203" s="190">
        <f t="shared" si="173"/>
        <v>0</v>
      </c>
      <c r="R203" s="320"/>
      <c r="S203" s="321"/>
    </row>
    <row r="204" spans="2:19" s="3" customFormat="1">
      <c r="B204" s="122" t="s">
        <v>103</v>
      </c>
      <c r="C204" s="221" t="s">
        <v>266</v>
      </c>
      <c r="D204" s="461">
        <v>5.6770699999999996</v>
      </c>
      <c r="E204" s="125">
        <f t="shared" si="163"/>
        <v>0</v>
      </c>
      <c r="F204" s="126">
        <f>IFERROR($D204*F$243/100, 0)</f>
        <v>0</v>
      </c>
      <c r="G204" s="127">
        <f>IFERROR($D204*G$243/100, 0)</f>
        <v>0</v>
      </c>
      <c r="H204" s="128">
        <f>IFERROR($D204*H$243/100, 0)</f>
        <v>0</v>
      </c>
      <c r="I204" s="125">
        <f t="shared" si="157"/>
        <v>0</v>
      </c>
      <c r="J204" s="126">
        <f t="shared" ref="J204:Q204" si="174">IFERROR($D204*J$243/100, 0)</f>
        <v>0</v>
      </c>
      <c r="K204" s="127">
        <f t="shared" si="174"/>
        <v>0</v>
      </c>
      <c r="L204" s="452">
        <f t="shared" si="174"/>
        <v>0</v>
      </c>
      <c r="M204" s="125">
        <f t="shared" si="174"/>
        <v>0</v>
      </c>
      <c r="N204" s="125">
        <f>SUM(O204:P204)</f>
        <v>0</v>
      </c>
      <c r="O204" s="130">
        <f t="shared" si="174"/>
        <v>0</v>
      </c>
      <c r="P204" s="128">
        <f t="shared" si="174"/>
        <v>0</v>
      </c>
      <c r="Q204" s="129">
        <f t="shared" si="174"/>
        <v>0</v>
      </c>
      <c r="R204" s="309"/>
      <c r="S204" s="310"/>
    </row>
    <row r="205" spans="2:19" s="3" customFormat="1">
      <c r="B205" s="122" t="s">
        <v>105</v>
      </c>
      <c r="C205" s="182" t="s">
        <v>268</v>
      </c>
      <c r="D205" s="322">
        <f>SUM(D206:D210)</f>
        <v>104.23741</v>
      </c>
      <c r="E205" s="125">
        <f t="shared" si="163"/>
        <v>37.219482696231331</v>
      </c>
      <c r="F205" s="126">
        <f>SUM(F206:F210)</f>
        <v>9.6407264084649711</v>
      </c>
      <c r="G205" s="127">
        <f>SUM(G206:G210)</f>
        <v>1.9118194996624493E-2</v>
      </c>
      <c r="H205" s="128">
        <f>SUM(H206:H210)</f>
        <v>27.559638092769735</v>
      </c>
      <c r="I205" s="125">
        <f t="shared" si="157"/>
        <v>51.390218325218903</v>
      </c>
      <c r="J205" s="126">
        <f t="shared" ref="J205:Q205" si="175">SUM(J206:J210)</f>
        <v>30.026005493499639</v>
      </c>
      <c r="K205" s="127">
        <f t="shared" si="175"/>
        <v>16.18306203221087</v>
      </c>
      <c r="L205" s="452">
        <f t="shared" si="175"/>
        <v>5.1811507995083952</v>
      </c>
      <c r="M205" s="125">
        <f t="shared" si="175"/>
        <v>0</v>
      </c>
      <c r="N205" s="125">
        <f>SUM(O205:P205)</f>
        <v>11.961716679961729</v>
      </c>
      <c r="O205" s="130">
        <f t="shared" ref="O205:P205" si="176">SUM(O206:O210)</f>
        <v>11.961716679961729</v>
      </c>
      <c r="P205" s="128">
        <f t="shared" si="176"/>
        <v>0</v>
      </c>
      <c r="Q205" s="129">
        <f t="shared" si="175"/>
        <v>3.6659922985880282</v>
      </c>
      <c r="R205" s="309"/>
      <c r="S205" s="310"/>
    </row>
    <row r="206" spans="2:19">
      <c r="B206" s="240" t="s">
        <v>449</v>
      </c>
      <c r="C206" s="241" t="s">
        <v>270</v>
      </c>
      <c r="D206" s="319">
        <v>83.466239999999999</v>
      </c>
      <c r="E206" s="184">
        <f t="shared" si="163"/>
        <v>29.802834466047187</v>
      </c>
      <c r="F206" s="187">
        <f t="shared" ref="F206:H210" si="177">IFERROR($D206*F$242/100, 0)</f>
        <v>7.7196390833509323</v>
      </c>
      <c r="G206" s="188">
        <f t="shared" si="177"/>
        <v>1.5308552389732815E-2</v>
      </c>
      <c r="H206" s="189">
        <f t="shared" si="177"/>
        <v>22.06788683030652</v>
      </c>
      <c r="I206" s="184">
        <f t="shared" si="157"/>
        <v>41.149797336533204</v>
      </c>
      <c r="J206" s="187">
        <f t="shared" ref="J206:M210" si="178">IFERROR($D206*J$242/100, 0)</f>
        <v>24.042786373546306</v>
      </c>
      <c r="K206" s="188">
        <f t="shared" si="178"/>
        <v>12.958297213211649</v>
      </c>
      <c r="L206" s="453">
        <f t="shared" si="178"/>
        <v>4.1487137497752453</v>
      </c>
      <c r="M206" s="184">
        <f t="shared" si="178"/>
        <v>0</v>
      </c>
      <c r="N206" s="184">
        <f>SUM(O206:P206)</f>
        <v>9.5781304928977882</v>
      </c>
      <c r="O206" s="191">
        <f t="shared" ref="O206:Q210" si="179">IFERROR($D206*O$242/100, 0)</f>
        <v>9.5781304928977882</v>
      </c>
      <c r="P206" s="189">
        <f t="shared" si="179"/>
        <v>0</v>
      </c>
      <c r="Q206" s="190">
        <f t="shared" si="179"/>
        <v>2.9354777045218219</v>
      </c>
      <c r="R206" s="320"/>
      <c r="S206" s="321"/>
    </row>
    <row r="207" spans="2:19">
      <c r="B207" s="240" t="s">
        <v>450</v>
      </c>
      <c r="C207" s="241" t="s">
        <v>272</v>
      </c>
      <c r="D207" s="319">
        <v>2.0522</v>
      </c>
      <c r="E207" s="184">
        <f t="shared" si="163"/>
        <v>0.73276784591257538</v>
      </c>
      <c r="F207" s="187">
        <f t="shared" si="177"/>
        <v>0.18980420499177611</v>
      </c>
      <c r="G207" s="188">
        <f t="shared" si="177"/>
        <v>3.763942309394755E-4</v>
      </c>
      <c r="H207" s="189">
        <f t="shared" si="177"/>
        <v>0.5425872466898598</v>
      </c>
      <c r="I207" s="184">
        <f t="shared" si="157"/>
        <v>1.0117577369488961</v>
      </c>
      <c r="J207" s="187">
        <f t="shared" si="178"/>
        <v>0.59114446985741453</v>
      </c>
      <c r="K207" s="188">
        <f t="shared" si="178"/>
        <v>0.3186080688545806</v>
      </c>
      <c r="L207" s="453">
        <f t="shared" si="178"/>
        <v>0.10200519823690105</v>
      </c>
      <c r="M207" s="184">
        <f t="shared" si="178"/>
        <v>0</v>
      </c>
      <c r="N207" s="184">
        <f t="shared" ref="N207:N210" si="180">SUM(O207:P207)</f>
        <v>0.23549927967912346</v>
      </c>
      <c r="O207" s="191">
        <f t="shared" si="179"/>
        <v>0.23549927967912346</v>
      </c>
      <c r="P207" s="189">
        <f t="shared" si="179"/>
        <v>0</v>
      </c>
      <c r="Q207" s="190">
        <f t="shared" si="179"/>
        <v>7.2175137459404945E-2</v>
      </c>
      <c r="R207" s="320"/>
      <c r="S207" s="321"/>
    </row>
    <row r="208" spans="2:19">
      <c r="B208" s="240" t="s">
        <v>451</v>
      </c>
      <c r="C208" s="241" t="s">
        <v>274</v>
      </c>
      <c r="D208" s="319">
        <v>2.2190000000000001E-2</v>
      </c>
      <c r="E208" s="184">
        <f t="shared" si="163"/>
        <v>7.9232621093460916E-3</v>
      </c>
      <c r="F208" s="187">
        <f t="shared" si="177"/>
        <v>2.0523123032684496E-3</v>
      </c>
      <c r="G208" s="188">
        <f t="shared" si="177"/>
        <v>4.0698703754736189E-6</v>
      </c>
      <c r="H208" s="189">
        <f t="shared" si="177"/>
        <v>5.8668799357021687E-3</v>
      </c>
      <c r="I208" s="184">
        <f t="shared" si="157"/>
        <v>1.093992017488354E-2</v>
      </c>
      <c r="J208" s="187">
        <f t="shared" si="178"/>
        <v>6.3919188120729106E-3</v>
      </c>
      <c r="K208" s="188">
        <f t="shared" si="178"/>
        <v>3.4450409550156628E-3</v>
      </c>
      <c r="L208" s="453">
        <f t="shared" si="178"/>
        <v>1.1029604077949684E-3</v>
      </c>
      <c r="M208" s="184">
        <f t="shared" si="178"/>
        <v>0</v>
      </c>
      <c r="N208" s="184">
        <f t="shared" si="180"/>
        <v>2.5464033798264056E-3</v>
      </c>
      <c r="O208" s="191">
        <f t="shared" si="179"/>
        <v>2.5464033798264056E-3</v>
      </c>
      <c r="P208" s="189">
        <f t="shared" si="179"/>
        <v>0</v>
      </c>
      <c r="Q208" s="190">
        <f t="shared" si="179"/>
        <v>7.8041433594396058E-4</v>
      </c>
      <c r="R208" s="320"/>
      <c r="S208" s="321"/>
    </row>
    <row r="209" spans="2:19">
      <c r="B209" s="240" t="s">
        <v>452</v>
      </c>
      <c r="C209" s="241" t="s">
        <v>276</v>
      </c>
      <c r="D209" s="319">
        <v>0.77400000000000002</v>
      </c>
      <c r="E209" s="184">
        <f t="shared" si="163"/>
        <v>0.27636795280008447</v>
      </c>
      <c r="F209" s="187">
        <f t="shared" si="177"/>
        <v>7.1585836986470475E-2</v>
      </c>
      <c r="G209" s="188">
        <f t="shared" si="177"/>
        <v>1.4195942634594776E-4</v>
      </c>
      <c r="H209" s="189">
        <f t="shared" si="177"/>
        <v>0.20464015638726804</v>
      </c>
      <c r="I209" s="184">
        <f t="shared" si="157"/>
        <v>0.38159072624424795</v>
      </c>
      <c r="J209" s="187">
        <f t="shared" si="178"/>
        <v>0.22295381525662158</v>
      </c>
      <c r="K209" s="188">
        <f t="shared" si="178"/>
        <v>0.12016501573601275</v>
      </c>
      <c r="L209" s="453">
        <f t="shared" si="178"/>
        <v>3.847189525161359E-2</v>
      </c>
      <c r="M209" s="184">
        <f t="shared" si="178"/>
        <v>0</v>
      </c>
      <c r="N209" s="184">
        <f t="shared" si="180"/>
        <v>8.8820018746536195E-2</v>
      </c>
      <c r="O209" s="191">
        <f t="shared" si="179"/>
        <v>8.8820018746536195E-2</v>
      </c>
      <c r="P209" s="189">
        <f t="shared" si="179"/>
        <v>0</v>
      </c>
      <c r="Q209" s="190">
        <f t="shared" si="179"/>
        <v>2.7221302209131385E-2</v>
      </c>
      <c r="R209" s="320"/>
      <c r="S209" s="321"/>
    </row>
    <row r="210" spans="2:19">
      <c r="B210" s="240" t="s">
        <v>453</v>
      </c>
      <c r="C210" s="241" t="s">
        <v>278</v>
      </c>
      <c r="D210" s="319">
        <v>17.922779999999999</v>
      </c>
      <c r="E210" s="184">
        <f t="shared" si="163"/>
        <v>6.3995891693621418</v>
      </c>
      <c r="F210" s="187">
        <f t="shared" si="177"/>
        <v>1.6576449708325236</v>
      </c>
      <c r="G210" s="188">
        <f t="shared" si="177"/>
        <v>3.2872190792307826E-3</v>
      </c>
      <c r="H210" s="189">
        <f t="shared" si="177"/>
        <v>4.7386569794503872</v>
      </c>
      <c r="I210" s="184">
        <f t="shared" si="157"/>
        <v>8.8361326053176779</v>
      </c>
      <c r="J210" s="187">
        <f t="shared" si="178"/>
        <v>5.1627289160272252</v>
      </c>
      <c r="K210" s="188">
        <f t="shared" si="178"/>
        <v>2.7825466934536105</v>
      </c>
      <c r="L210" s="453">
        <f t="shared" si="178"/>
        <v>0.89085699583684108</v>
      </c>
      <c r="M210" s="184">
        <f t="shared" si="178"/>
        <v>0</v>
      </c>
      <c r="N210" s="184">
        <f t="shared" si="180"/>
        <v>2.0567204852584542</v>
      </c>
      <c r="O210" s="191">
        <f t="shared" si="179"/>
        <v>2.0567204852584542</v>
      </c>
      <c r="P210" s="189">
        <f t="shared" si="179"/>
        <v>0</v>
      </c>
      <c r="Q210" s="190">
        <f t="shared" si="179"/>
        <v>0.63033774006172583</v>
      </c>
      <c r="R210" s="320"/>
      <c r="S210" s="321"/>
    </row>
    <row r="211" spans="2:19" s="3" customFormat="1">
      <c r="B211" s="122" t="s">
        <v>107</v>
      </c>
      <c r="C211" s="182" t="s">
        <v>280</v>
      </c>
      <c r="D211" s="322">
        <f>SUM(D212:D214)</f>
        <v>1.9268999999999998</v>
      </c>
      <c r="E211" s="125">
        <f t="shared" si="163"/>
        <v>0.68802765923834974</v>
      </c>
      <c r="F211" s="126">
        <f>SUM(F212:F214)</f>
        <v>0.17821543835817824</v>
      </c>
      <c r="G211" s="127">
        <f>SUM(G212:G214)</f>
        <v>3.5341294396124901E-4</v>
      </c>
      <c r="H211" s="128">
        <f>SUM(H212:H214)</f>
        <v>0.50945880793621023</v>
      </c>
      <c r="I211" s="125">
        <f t="shared" si="157"/>
        <v>0.94998342428945903</v>
      </c>
      <c r="J211" s="126">
        <f t="shared" ref="J211:Q211" si="181">SUM(J212:J214)</f>
        <v>0.55505130054003116</v>
      </c>
      <c r="K211" s="127">
        <f t="shared" si="181"/>
        <v>0.29915499847767824</v>
      </c>
      <c r="L211" s="452">
        <f t="shared" si="181"/>
        <v>9.5777125271749641E-2</v>
      </c>
      <c r="M211" s="125">
        <f t="shared" si="181"/>
        <v>0</v>
      </c>
      <c r="N211" s="125">
        <f>SUM(O211:P211)</f>
        <v>0.22112053504224879</v>
      </c>
      <c r="O211" s="130">
        <f t="shared" ref="O211:P211" si="182">SUM(O212:O214)</f>
        <v>0.22112053504224879</v>
      </c>
      <c r="P211" s="128">
        <f t="shared" si="182"/>
        <v>0</v>
      </c>
      <c r="Q211" s="129">
        <f t="shared" si="181"/>
        <v>6.7768381429942195E-2</v>
      </c>
      <c r="R211" s="309"/>
      <c r="S211" s="310"/>
    </row>
    <row r="212" spans="2:19">
      <c r="B212" s="240" t="s">
        <v>454</v>
      </c>
      <c r="C212" s="241" t="s">
        <v>286</v>
      </c>
      <c r="D212" s="319">
        <v>1.0189999999999999</v>
      </c>
      <c r="E212" s="184">
        <f t="shared" si="163"/>
        <v>0.36384876473292771</v>
      </c>
      <c r="F212" s="187">
        <f t="shared" ref="F212:H214" si="183">IFERROR($D212*F$242/100, 0)</f>
        <v>9.4245436549371342E-2</v>
      </c>
      <c r="G212" s="188">
        <f t="shared" si="183"/>
        <v>1.8689490367767539E-4</v>
      </c>
      <c r="H212" s="189">
        <f t="shared" si="183"/>
        <v>0.26941643327987869</v>
      </c>
      <c r="I212" s="184">
        <f t="shared" si="157"/>
        <v>0.50237848842750465</v>
      </c>
      <c r="J212" s="187">
        <f t="shared" ref="J212:Q214" si="184">IFERROR($D212*J$242/100, 0)</f>
        <v>0.29352705135206381</v>
      </c>
      <c r="K212" s="188">
        <f t="shared" si="184"/>
        <v>0.15820174552325192</v>
      </c>
      <c r="L212" s="453">
        <f t="shared" si="184"/>
        <v>5.0649691552188944E-2</v>
      </c>
      <c r="M212" s="184">
        <f t="shared" si="184"/>
        <v>0</v>
      </c>
      <c r="N212" s="184">
        <f>SUM(O212:P212)</f>
        <v>0.11693488256165421</v>
      </c>
      <c r="O212" s="191">
        <f t="shared" si="184"/>
        <v>0.11693488256165421</v>
      </c>
      <c r="P212" s="189">
        <f t="shared" si="184"/>
        <v>0</v>
      </c>
      <c r="Q212" s="190">
        <f t="shared" si="184"/>
        <v>3.5837864277913273E-2</v>
      </c>
      <c r="R212" s="320"/>
      <c r="S212" s="321"/>
    </row>
    <row r="213" spans="2:19">
      <c r="B213" s="243" t="s">
        <v>455</v>
      </c>
      <c r="C213" s="241" t="s">
        <v>288</v>
      </c>
      <c r="D213" s="326">
        <v>0.57689999999999997</v>
      </c>
      <c r="E213" s="184">
        <f t="shared" si="163"/>
        <v>0.20599053226145828</v>
      </c>
      <c r="F213" s="187">
        <f t="shared" si="183"/>
        <v>5.335642035852043E-2</v>
      </c>
      <c r="G213" s="188">
        <f t="shared" si="183"/>
        <v>1.0580929335785175E-4</v>
      </c>
      <c r="H213" s="189">
        <f t="shared" si="183"/>
        <v>0.15252830260958</v>
      </c>
      <c r="I213" s="184">
        <f t="shared" si="157"/>
        <v>0.28441820409600338</v>
      </c>
      <c r="J213" s="187">
        <f t="shared" si="184"/>
        <v>0.16617836695290047</v>
      </c>
      <c r="K213" s="188">
        <f t="shared" si="184"/>
        <v>8.956485475207461E-2</v>
      </c>
      <c r="L213" s="453">
        <f t="shared" si="184"/>
        <v>2.8674982391028263E-2</v>
      </c>
      <c r="M213" s="184">
        <f t="shared" si="184"/>
        <v>0</v>
      </c>
      <c r="N213" s="184">
        <f t="shared" ref="N213:N214" si="185">SUM(O213:P213)</f>
        <v>6.620189769363917E-2</v>
      </c>
      <c r="O213" s="191">
        <f t="shared" si="184"/>
        <v>6.620189769363917E-2</v>
      </c>
      <c r="P213" s="189">
        <f t="shared" si="184"/>
        <v>0</v>
      </c>
      <c r="Q213" s="190">
        <f t="shared" si="184"/>
        <v>2.0289365948899088E-2</v>
      </c>
      <c r="R213" s="320"/>
      <c r="S213" s="321"/>
    </row>
    <row r="214" spans="2:19">
      <c r="B214" s="243" t="s">
        <v>456</v>
      </c>
      <c r="C214" s="231" t="s">
        <v>292</v>
      </c>
      <c r="D214" s="319">
        <v>0.33100000000000002</v>
      </c>
      <c r="E214" s="184">
        <f t="shared" si="163"/>
        <v>0.11818836224396378</v>
      </c>
      <c r="F214" s="187">
        <f t="shared" si="183"/>
        <v>3.0613581450286472E-2</v>
      </c>
      <c r="G214" s="188">
        <f t="shared" si="183"/>
        <v>6.070874692572185E-5</v>
      </c>
      <c r="H214" s="189">
        <f t="shared" si="183"/>
        <v>8.7514072046751587E-2</v>
      </c>
      <c r="I214" s="184">
        <f t="shared" si="157"/>
        <v>0.163186731765951</v>
      </c>
      <c r="J214" s="187">
        <f t="shared" si="184"/>
        <v>9.5345882235066862E-2</v>
      </c>
      <c r="K214" s="188">
        <f t="shared" si="184"/>
        <v>5.1388398202351714E-2</v>
      </c>
      <c r="L214" s="453">
        <f t="shared" si="184"/>
        <v>1.6452451328532427E-2</v>
      </c>
      <c r="M214" s="184">
        <f t="shared" si="184"/>
        <v>0</v>
      </c>
      <c r="N214" s="184">
        <f t="shared" si="185"/>
        <v>3.7983754786955398E-2</v>
      </c>
      <c r="O214" s="191">
        <f t="shared" si="184"/>
        <v>3.7983754786955398E-2</v>
      </c>
      <c r="P214" s="189">
        <f t="shared" si="184"/>
        <v>0</v>
      </c>
      <c r="Q214" s="190">
        <f t="shared" si="184"/>
        <v>1.164115120312983E-2</v>
      </c>
      <c r="R214" s="320"/>
      <c r="S214" s="321"/>
    </row>
    <row r="215" spans="2:19" s="3" customFormat="1">
      <c r="B215" s="122" t="s">
        <v>109</v>
      </c>
      <c r="C215" s="182" t="s">
        <v>294</v>
      </c>
      <c r="D215" s="322">
        <f>SUM(D216:D217)</f>
        <v>1.12487</v>
      </c>
      <c r="E215" s="125">
        <f t="shared" si="163"/>
        <v>0.40165118742407108</v>
      </c>
      <c r="F215" s="126">
        <f>SUM(F216:F217)</f>
        <v>0.10403715820538896</v>
      </c>
      <c r="G215" s="127">
        <f>SUM(G216:G217)</f>
        <v>2.0631253218832851E-4</v>
      </c>
      <c r="H215" s="128">
        <f>SUM(H216:H217)</f>
        <v>0.29740771668649379</v>
      </c>
      <c r="I215" s="125">
        <f t="shared" si="157"/>
        <v>0.55457359202889811</v>
      </c>
      <c r="J215" s="126">
        <f t="shared" ref="J215:Q215" si="186">SUM(J216:J217)</f>
        <v>0.32402333096604125</v>
      </c>
      <c r="K215" s="127">
        <f t="shared" si="186"/>
        <v>0.17463827035008872</v>
      </c>
      <c r="L215" s="452">
        <f t="shared" si="186"/>
        <v>5.5911990712768186E-2</v>
      </c>
      <c r="M215" s="125">
        <f t="shared" si="186"/>
        <v>0</v>
      </c>
      <c r="N215" s="125">
        <f>SUM(O215:P215)</f>
        <v>0.12908394636617074</v>
      </c>
      <c r="O215" s="130">
        <f t="shared" ref="O215:P215" si="187">SUM(O216:O217)</f>
        <v>0.12908394636617074</v>
      </c>
      <c r="P215" s="128">
        <f t="shared" si="187"/>
        <v>0</v>
      </c>
      <c r="Q215" s="129">
        <f t="shared" si="186"/>
        <v>3.9561274180859973E-2</v>
      </c>
      <c r="R215" s="309"/>
      <c r="S215" s="310"/>
    </row>
    <row r="216" spans="2:19">
      <c r="B216" s="240" t="s">
        <v>457</v>
      </c>
      <c r="C216" s="241" t="s">
        <v>296</v>
      </c>
      <c r="D216" s="319">
        <v>1.12487</v>
      </c>
      <c r="E216" s="184">
        <f t="shared" si="163"/>
        <v>0.40165118742407108</v>
      </c>
      <c r="F216" s="187">
        <f t="shared" ref="F216:H217" si="188">IFERROR($D216*F$242/100, 0)</f>
        <v>0.10403715820538896</v>
      </c>
      <c r="G216" s="188">
        <f t="shared" si="188"/>
        <v>2.0631253218832851E-4</v>
      </c>
      <c r="H216" s="189">
        <f t="shared" si="188"/>
        <v>0.29740771668649379</v>
      </c>
      <c r="I216" s="184">
        <f t="shared" si="157"/>
        <v>0.55457359202889811</v>
      </c>
      <c r="J216" s="187">
        <f t="shared" ref="J216:Q217" si="189">IFERROR($D216*J$242/100, 0)</f>
        <v>0.32402333096604125</v>
      </c>
      <c r="K216" s="188">
        <f t="shared" si="189"/>
        <v>0.17463827035008872</v>
      </c>
      <c r="L216" s="453">
        <f t="shared" si="189"/>
        <v>5.5911990712768186E-2</v>
      </c>
      <c r="M216" s="184">
        <f t="shared" si="189"/>
        <v>0</v>
      </c>
      <c r="N216" s="184">
        <f>SUM(O216:P216)</f>
        <v>0.12908394636617074</v>
      </c>
      <c r="O216" s="191">
        <f t="shared" si="189"/>
        <v>0.12908394636617074</v>
      </c>
      <c r="P216" s="189">
        <f t="shared" si="189"/>
        <v>0</v>
      </c>
      <c r="Q216" s="190">
        <f t="shared" si="189"/>
        <v>3.9561274180859973E-2</v>
      </c>
      <c r="R216" s="320"/>
      <c r="S216" s="321"/>
    </row>
    <row r="217" spans="2:19">
      <c r="B217" s="243" t="s">
        <v>458</v>
      </c>
      <c r="C217" s="231" t="s">
        <v>459</v>
      </c>
      <c r="D217" s="319">
        <v>0</v>
      </c>
      <c r="E217" s="184">
        <f t="shared" si="163"/>
        <v>0</v>
      </c>
      <c r="F217" s="187">
        <f t="shared" si="188"/>
        <v>0</v>
      </c>
      <c r="G217" s="188">
        <f t="shared" si="188"/>
        <v>0</v>
      </c>
      <c r="H217" s="189">
        <f t="shared" si="188"/>
        <v>0</v>
      </c>
      <c r="I217" s="184">
        <f t="shared" si="157"/>
        <v>0</v>
      </c>
      <c r="J217" s="187">
        <f t="shared" si="189"/>
        <v>0</v>
      </c>
      <c r="K217" s="188">
        <f t="shared" si="189"/>
        <v>0</v>
      </c>
      <c r="L217" s="453">
        <f t="shared" si="189"/>
        <v>0</v>
      </c>
      <c r="M217" s="184">
        <f t="shared" si="189"/>
        <v>0</v>
      </c>
      <c r="N217" s="184">
        <f>SUM(O217:P217)</f>
        <v>0</v>
      </c>
      <c r="O217" s="191">
        <f t="shared" si="189"/>
        <v>0</v>
      </c>
      <c r="P217" s="189">
        <f t="shared" si="189"/>
        <v>0</v>
      </c>
      <c r="Q217" s="190">
        <f t="shared" si="189"/>
        <v>0</v>
      </c>
      <c r="R217" s="320"/>
      <c r="S217" s="321"/>
    </row>
    <row r="218" spans="2:19" s="3" customFormat="1">
      <c r="B218" s="122" t="s">
        <v>111</v>
      </c>
      <c r="C218" s="182" t="s">
        <v>300</v>
      </c>
      <c r="D218" s="322">
        <f>SUM(D219:D233)</f>
        <v>15.413820000000005</v>
      </c>
      <c r="E218" s="125">
        <f t="shared" si="163"/>
        <v>5.503728524843666</v>
      </c>
      <c r="F218" s="126">
        <f>SUM(F219:F233)</f>
        <v>1.4255958732025817</v>
      </c>
      <c r="G218" s="127">
        <f>SUM(G219:G233)</f>
        <v>2.827050445736042E-3</v>
      </c>
      <c r="H218" s="128">
        <f>SUM(H219:H233)</f>
        <v>4.0753056011953479</v>
      </c>
      <c r="I218" s="125">
        <f t="shared" si="157"/>
        <v>7.599187038757254</v>
      </c>
      <c r="J218" s="126">
        <f t="shared" ref="J218:Q218" si="190">SUM(J219:J233)</f>
        <v>4.4400128897659163</v>
      </c>
      <c r="K218" s="127">
        <f t="shared" si="190"/>
        <v>2.3930257401189512</v>
      </c>
      <c r="L218" s="452">
        <f t="shared" si="190"/>
        <v>0.76614840887238567</v>
      </c>
      <c r="M218" s="125">
        <f t="shared" si="190"/>
        <v>0</v>
      </c>
      <c r="N218" s="125">
        <f>SUM(O218:P218)</f>
        <v>1.7688059190642562</v>
      </c>
      <c r="O218" s="130">
        <f t="shared" ref="O218:P218" si="191">SUM(O219:O233)</f>
        <v>1.7688059190642562</v>
      </c>
      <c r="P218" s="128">
        <f t="shared" si="191"/>
        <v>0</v>
      </c>
      <c r="Q218" s="129">
        <f t="shared" si="190"/>
        <v>0.54209851733482362</v>
      </c>
      <c r="R218" s="309"/>
      <c r="S218" s="310"/>
    </row>
    <row r="219" spans="2:19">
      <c r="B219" s="240" t="s">
        <v>460</v>
      </c>
      <c r="C219" s="241" t="s">
        <v>302</v>
      </c>
      <c r="D219" s="319">
        <v>0.96</v>
      </c>
      <c r="E219" s="184">
        <f t="shared" si="163"/>
        <v>0.34278195696134506</v>
      </c>
      <c r="F219" s="187">
        <f t="shared" ref="F219:H234" si="192">IFERROR($D219*F$242/100, 0)</f>
        <v>8.8788635021978882E-2</v>
      </c>
      <c r="G219" s="188">
        <f t="shared" si="192"/>
        <v>1.7607370709574917E-4</v>
      </c>
      <c r="H219" s="189">
        <f t="shared" si="192"/>
        <v>0.25381724823227042</v>
      </c>
      <c r="I219" s="184">
        <f t="shared" si="157"/>
        <v>0.47329082324867966</v>
      </c>
      <c r="J219" s="187">
        <f t="shared" ref="J219:Q234" si="193">IFERROR($D219*J$242/100, 0)</f>
        <v>0.27653186388418183</v>
      </c>
      <c r="K219" s="188">
        <f t="shared" si="193"/>
        <v>0.14904187998265148</v>
      </c>
      <c r="L219" s="453">
        <f t="shared" si="193"/>
        <v>4.7717079381846307E-2</v>
      </c>
      <c r="M219" s="184">
        <f t="shared" si="193"/>
        <v>0</v>
      </c>
      <c r="N219" s="184">
        <f>SUM(O219:P219)</f>
        <v>0.11016436433678907</v>
      </c>
      <c r="O219" s="191">
        <f t="shared" si="193"/>
        <v>0.11016436433678907</v>
      </c>
      <c r="P219" s="189">
        <f t="shared" si="193"/>
        <v>0</v>
      </c>
      <c r="Q219" s="190">
        <f t="shared" si="193"/>
        <v>3.3762855453186212E-2</v>
      </c>
      <c r="R219" s="320"/>
      <c r="S219" s="321"/>
    </row>
    <row r="220" spans="2:19">
      <c r="B220" s="240" t="s">
        <v>461</v>
      </c>
      <c r="C220" s="241" t="s">
        <v>304</v>
      </c>
      <c r="D220" s="319">
        <v>0</v>
      </c>
      <c r="E220" s="184">
        <f t="shared" si="163"/>
        <v>0</v>
      </c>
      <c r="F220" s="187">
        <f t="shared" si="192"/>
        <v>0</v>
      </c>
      <c r="G220" s="188">
        <f t="shared" si="192"/>
        <v>0</v>
      </c>
      <c r="H220" s="189">
        <f t="shared" si="192"/>
        <v>0</v>
      </c>
      <c r="I220" s="184">
        <f t="shared" si="157"/>
        <v>0</v>
      </c>
      <c r="J220" s="187">
        <f t="shared" si="193"/>
        <v>0</v>
      </c>
      <c r="K220" s="188">
        <f t="shared" si="193"/>
        <v>0</v>
      </c>
      <c r="L220" s="453">
        <f t="shared" si="193"/>
        <v>0</v>
      </c>
      <c r="M220" s="184">
        <f t="shared" si="193"/>
        <v>0</v>
      </c>
      <c r="N220" s="184">
        <f t="shared" ref="N220:N233" si="194">SUM(O220:P220)</f>
        <v>0</v>
      </c>
      <c r="O220" s="191">
        <f t="shared" si="193"/>
        <v>0</v>
      </c>
      <c r="P220" s="189">
        <f t="shared" si="193"/>
        <v>0</v>
      </c>
      <c r="Q220" s="190">
        <f t="shared" si="193"/>
        <v>0</v>
      </c>
      <c r="R220" s="320"/>
      <c r="S220" s="321"/>
    </row>
    <row r="221" spans="2:19">
      <c r="B221" s="240" t="s">
        <v>462</v>
      </c>
      <c r="C221" s="241" t="s">
        <v>306</v>
      </c>
      <c r="D221" s="319">
        <v>3</v>
      </c>
      <c r="E221" s="184">
        <f t="shared" si="163"/>
        <v>1.0711936155042032</v>
      </c>
      <c r="F221" s="187">
        <f t="shared" si="192"/>
        <v>0.27746448444368405</v>
      </c>
      <c r="G221" s="188">
        <f t="shared" si="192"/>
        <v>5.5023033467421615E-4</v>
      </c>
      <c r="H221" s="189">
        <f t="shared" si="192"/>
        <v>0.79317890072584507</v>
      </c>
      <c r="I221" s="184">
        <f t="shared" si="157"/>
        <v>1.4790338226521238</v>
      </c>
      <c r="J221" s="187">
        <f t="shared" si="193"/>
        <v>0.86416207463806816</v>
      </c>
      <c r="K221" s="188">
        <f t="shared" si="193"/>
        <v>0.46575587494578585</v>
      </c>
      <c r="L221" s="453">
        <f t="shared" si="193"/>
        <v>0.14911587306826971</v>
      </c>
      <c r="M221" s="184">
        <f t="shared" si="193"/>
        <v>0</v>
      </c>
      <c r="N221" s="184">
        <f t="shared" si="194"/>
        <v>0.34426363855246583</v>
      </c>
      <c r="O221" s="191">
        <f t="shared" si="193"/>
        <v>0.34426363855246583</v>
      </c>
      <c r="P221" s="189">
        <f t="shared" si="193"/>
        <v>0</v>
      </c>
      <c r="Q221" s="190">
        <f t="shared" si="193"/>
        <v>0.10550892329120691</v>
      </c>
      <c r="R221" s="320"/>
      <c r="S221" s="321"/>
    </row>
    <row r="222" spans="2:19">
      <c r="B222" s="240" t="s">
        <v>463</v>
      </c>
      <c r="C222" s="241" t="s">
        <v>308</v>
      </c>
      <c r="D222" s="319">
        <v>0.69635999999999998</v>
      </c>
      <c r="E222" s="184">
        <f t="shared" si="163"/>
        <v>0.24864546203083565</v>
      </c>
      <c r="F222" s="187">
        <f t="shared" si="192"/>
        <v>6.4405056129067939E-2</v>
      </c>
      <c r="G222" s="188">
        <f t="shared" si="192"/>
        <v>1.2771946528457906E-4</v>
      </c>
      <c r="H222" s="189">
        <f t="shared" si="192"/>
        <v>0.18411268643648315</v>
      </c>
      <c r="I222" s="184">
        <f t="shared" si="157"/>
        <v>0.34331333091401101</v>
      </c>
      <c r="J222" s="187">
        <f t="shared" si="193"/>
        <v>0.2005893007649884</v>
      </c>
      <c r="K222" s="188">
        <f t="shared" si="193"/>
        <v>0.10811125369241582</v>
      </c>
      <c r="L222" s="453">
        <f t="shared" si="193"/>
        <v>3.4612776456606764E-2</v>
      </c>
      <c r="M222" s="184">
        <f t="shared" si="193"/>
        <v>0</v>
      </c>
      <c r="N222" s="184">
        <f t="shared" si="194"/>
        <v>7.9910475780798365E-2</v>
      </c>
      <c r="O222" s="191">
        <f t="shared" si="193"/>
        <v>7.9910475780798365E-2</v>
      </c>
      <c r="P222" s="189">
        <f t="shared" si="193"/>
        <v>0</v>
      </c>
      <c r="Q222" s="190">
        <f t="shared" si="193"/>
        <v>2.449073127435495E-2</v>
      </c>
      <c r="R222" s="320"/>
      <c r="S222" s="321"/>
    </row>
    <row r="223" spans="2:19">
      <c r="B223" s="240" t="s">
        <v>464</v>
      </c>
      <c r="C223" s="241" t="s">
        <v>310</v>
      </c>
      <c r="D223" s="319">
        <v>1.6199999999999999E-2</v>
      </c>
      <c r="E223" s="184">
        <f t="shared" si="163"/>
        <v>5.7844455237226981E-3</v>
      </c>
      <c r="F223" s="187">
        <f t="shared" si="192"/>
        <v>1.4983082159958935E-3</v>
      </c>
      <c r="G223" s="188">
        <f t="shared" si="192"/>
        <v>2.9712438072407668E-6</v>
      </c>
      <c r="H223" s="189">
        <f t="shared" si="192"/>
        <v>4.2831660639195638E-3</v>
      </c>
      <c r="I223" s="184">
        <f t="shared" si="157"/>
        <v>7.9867826423214681E-3</v>
      </c>
      <c r="J223" s="187">
        <f t="shared" si="193"/>
        <v>4.666475203045568E-3</v>
      </c>
      <c r="K223" s="188">
        <f t="shared" si="193"/>
        <v>2.5150817247072436E-3</v>
      </c>
      <c r="L223" s="453">
        <f t="shared" si="193"/>
        <v>8.0522571456865643E-4</v>
      </c>
      <c r="M223" s="184">
        <f t="shared" si="193"/>
        <v>0</v>
      </c>
      <c r="N223" s="184">
        <f t="shared" si="194"/>
        <v>1.8590236481833152E-3</v>
      </c>
      <c r="O223" s="191">
        <f t="shared" si="193"/>
        <v>1.8590236481833152E-3</v>
      </c>
      <c r="P223" s="189">
        <f t="shared" si="193"/>
        <v>0</v>
      </c>
      <c r="Q223" s="190">
        <f t="shared" si="193"/>
        <v>5.6974818577251729E-4</v>
      </c>
      <c r="R223" s="320"/>
      <c r="S223" s="321"/>
    </row>
    <row r="224" spans="2:19">
      <c r="B224" s="240" t="s">
        <v>465</v>
      </c>
      <c r="C224" s="241" t="s">
        <v>312</v>
      </c>
      <c r="D224" s="319">
        <v>0.74558000000000002</v>
      </c>
      <c r="E224" s="184">
        <f t="shared" si="163"/>
        <v>0.26622017861587466</v>
      </c>
      <c r="F224" s="187">
        <f t="shared" si="192"/>
        <v>6.8957323437173978E-2</v>
      </c>
      <c r="G224" s="188">
        <f t="shared" si="192"/>
        <v>1.3674691097546735E-4</v>
      </c>
      <c r="H224" s="189">
        <f t="shared" si="192"/>
        <v>0.19712610826772523</v>
      </c>
      <c r="I224" s="184">
        <f t="shared" si="157"/>
        <v>0.36757934583099017</v>
      </c>
      <c r="J224" s="187">
        <f t="shared" si="193"/>
        <v>0.2147673198695503</v>
      </c>
      <c r="K224" s="188">
        <f t="shared" si="193"/>
        <v>0.11575275508069302</v>
      </c>
      <c r="L224" s="453">
        <f t="shared" si="193"/>
        <v>3.7059270880746849E-2</v>
      </c>
      <c r="M224" s="184">
        <f t="shared" si="193"/>
        <v>0</v>
      </c>
      <c r="N224" s="184">
        <f t="shared" si="194"/>
        <v>8.5558694543982503E-2</v>
      </c>
      <c r="O224" s="191">
        <f t="shared" si="193"/>
        <v>8.5558694543982503E-2</v>
      </c>
      <c r="P224" s="189">
        <f t="shared" si="193"/>
        <v>0</v>
      </c>
      <c r="Q224" s="190">
        <f t="shared" si="193"/>
        <v>2.6221781009152685E-2</v>
      </c>
      <c r="R224" s="320"/>
      <c r="S224" s="321"/>
    </row>
    <row r="225" spans="2:19">
      <c r="B225" s="240" t="s">
        <v>466</v>
      </c>
      <c r="C225" s="241" t="s">
        <v>314</v>
      </c>
      <c r="D225" s="319">
        <v>0.43803999999999998</v>
      </c>
      <c r="E225" s="184">
        <f t="shared" si="163"/>
        <v>0.15640855044515373</v>
      </c>
      <c r="F225" s="187">
        <f t="shared" si="192"/>
        <v>4.0513514255237117E-2</v>
      </c>
      <c r="G225" s="188">
        <f t="shared" si="192"/>
        <v>8.0340965266897886E-5</v>
      </c>
      <c r="H225" s="189">
        <f t="shared" si="192"/>
        <v>0.11581469522464972</v>
      </c>
      <c r="I225" s="184">
        <f t="shared" si="157"/>
        <v>0.21595865855817878</v>
      </c>
      <c r="J225" s="187">
        <f t="shared" si="193"/>
        <v>0.12617918505815312</v>
      </c>
      <c r="K225" s="188">
        <f t="shared" si="193"/>
        <v>6.8006567820417349E-2</v>
      </c>
      <c r="L225" s="453">
        <f t="shared" si="193"/>
        <v>2.1772905679608288E-2</v>
      </c>
      <c r="M225" s="184">
        <f t="shared" si="193"/>
        <v>0</v>
      </c>
      <c r="N225" s="184">
        <f t="shared" si="194"/>
        <v>5.0267081410507376E-2</v>
      </c>
      <c r="O225" s="191">
        <f t="shared" si="193"/>
        <v>5.0267081410507376E-2</v>
      </c>
      <c r="P225" s="189">
        <f t="shared" si="193"/>
        <v>0</v>
      </c>
      <c r="Q225" s="190">
        <f t="shared" si="193"/>
        <v>1.5405709586160093E-2</v>
      </c>
      <c r="R225" s="320"/>
      <c r="S225" s="321"/>
    </row>
    <row r="226" spans="2:19">
      <c r="B226" s="240" t="s">
        <v>467</v>
      </c>
      <c r="C226" s="241" t="s">
        <v>316</v>
      </c>
      <c r="D226" s="319">
        <v>0.88819999999999999</v>
      </c>
      <c r="E226" s="184">
        <f t="shared" si="163"/>
        <v>0.31714472309694447</v>
      </c>
      <c r="F226" s="187">
        <f t="shared" si="192"/>
        <v>8.2147985027626727E-2</v>
      </c>
      <c r="G226" s="188">
        <f t="shared" si="192"/>
        <v>1.6290486108587959E-4</v>
      </c>
      <c r="H226" s="189">
        <f t="shared" si="192"/>
        <v>0.23483383320823187</v>
      </c>
      <c r="I226" s="184">
        <f t="shared" si="157"/>
        <v>0.4378926137598721</v>
      </c>
      <c r="J226" s="187">
        <f t="shared" si="193"/>
        <v>0.25584958489784404</v>
      </c>
      <c r="K226" s="188">
        <f t="shared" si="193"/>
        <v>0.13789478937561567</v>
      </c>
      <c r="L226" s="453">
        <f t="shared" si="193"/>
        <v>4.4148239486412388E-2</v>
      </c>
      <c r="M226" s="184">
        <f t="shared" si="193"/>
        <v>0</v>
      </c>
      <c r="N226" s="184">
        <f t="shared" si="194"/>
        <v>0.10192498792076671</v>
      </c>
      <c r="O226" s="191">
        <f t="shared" si="193"/>
        <v>0.10192498792076671</v>
      </c>
      <c r="P226" s="189">
        <f t="shared" si="193"/>
        <v>0</v>
      </c>
      <c r="Q226" s="190">
        <f t="shared" si="193"/>
        <v>3.1237675222416657E-2</v>
      </c>
      <c r="R226" s="320"/>
      <c r="S226" s="321"/>
    </row>
    <row r="227" spans="2:19">
      <c r="B227" s="240" t="s">
        <v>468</v>
      </c>
      <c r="C227" s="241" t="s">
        <v>318</v>
      </c>
      <c r="D227" s="319">
        <v>0</v>
      </c>
      <c r="E227" s="184">
        <f t="shared" si="163"/>
        <v>0</v>
      </c>
      <c r="F227" s="187">
        <f t="shared" si="192"/>
        <v>0</v>
      </c>
      <c r="G227" s="188">
        <f t="shared" si="192"/>
        <v>0</v>
      </c>
      <c r="H227" s="189">
        <f t="shared" si="192"/>
        <v>0</v>
      </c>
      <c r="I227" s="184">
        <f t="shared" si="157"/>
        <v>0</v>
      </c>
      <c r="J227" s="187">
        <f t="shared" si="193"/>
        <v>0</v>
      </c>
      <c r="K227" s="188">
        <f t="shared" si="193"/>
        <v>0</v>
      </c>
      <c r="L227" s="453">
        <f t="shared" si="193"/>
        <v>0</v>
      </c>
      <c r="M227" s="184">
        <f t="shared" si="193"/>
        <v>0</v>
      </c>
      <c r="N227" s="184">
        <f t="shared" si="194"/>
        <v>0</v>
      </c>
      <c r="O227" s="191">
        <f t="shared" si="193"/>
        <v>0</v>
      </c>
      <c r="P227" s="189">
        <f t="shared" si="193"/>
        <v>0</v>
      </c>
      <c r="Q227" s="190">
        <f t="shared" si="193"/>
        <v>0</v>
      </c>
      <c r="R227" s="320"/>
      <c r="S227" s="321"/>
    </row>
    <row r="228" spans="2:19">
      <c r="B228" s="240" t="s">
        <v>469</v>
      </c>
      <c r="C228" s="241" t="s">
        <v>320</v>
      </c>
      <c r="D228" s="319">
        <v>1.8126199999999999</v>
      </c>
      <c r="E228" s="184">
        <f t="shared" si="163"/>
        <v>0.6472223237784096</v>
      </c>
      <c r="F228" s="187">
        <f t="shared" si="192"/>
        <v>0.16764589126410351</v>
      </c>
      <c r="G228" s="188">
        <f t="shared" si="192"/>
        <v>3.3245283641239259E-4</v>
      </c>
      <c r="H228" s="189">
        <f t="shared" si="192"/>
        <v>0.47924397967789373</v>
      </c>
      <c r="I228" s="184">
        <f t="shared" si="157"/>
        <v>0.89364209587189758</v>
      </c>
      <c r="J228" s="187">
        <f t="shared" si="193"/>
        <v>0.52213248657681843</v>
      </c>
      <c r="K228" s="188">
        <f t="shared" si="193"/>
        <v>0.28141280468141011</v>
      </c>
      <c r="L228" s="453">
        <f t="shared" si="193"/>
        <v>9.0096804613669021E-2</v>
      </c>
      <c r="M228" s="184">
        <f t="shared" si="193"/>
        <v>0</v>
      </c>
      <c r="N228" s="184">
        <f t="shared" si="194"/>
        <v>0.20800638550432354</v>
      </c>
      <c r="O228" s="191">
        <f t="shared" si="193"/>
        <v>0.20800638550432354</v>
      </c>
      <c r="P228" s="189">
        <f t="shared" si="193"/>
        <v>0</v>
      </c>
      <c r="Q228" s="190">
        <f t="shared" si="193"/>
        <v>6.3749194845369159E-2</v>
      </c>
      <c r="R228" s="320"/>
      <c r="S228" s="321"/>
    </row>
    <row r="229" spans="2:19">
      <c r="B229" s="240" t="s">
        <v>470</v>
      </c>
      <c r="C229" s="241" t="s">
        <v>322</v>
      </c>
      <c r="D229" s="319">
        <v>0</v>
      </c>
      <c r="E229" s="184">
        <f t="shared" si="163"/>
        <v>0</v>
      </c>
      <c r="F229" s="187">
        <f t="shared" si="192"/>
        <v>0</v>
      </c>
      <c r="G229" s="188">
        <f t="shared" si="192"/>
        <v>0</v>
      </c>
      <c r="H229" s="189">
        <f t="shared" si="192"/>
        <v>0</v>
      </c>
      <c r="I229" s="184">
        <f t="shared" si="157"/>
        <v>0</v>
      </c>
      <c r="J229" s="187">
        <f t="shared" si="193"/>
        <v>0</v>
      </c>
      <c r="K229" s="188">
        <f t="shared" si="193"/>
        <v>0</v>
      </c>
      <c r="L229" s="453">
        <f t="shared" si="193"/>
        <v>0</v>
      </c>
      <c r="M229" s="184">
        <f t="shared" si="193"/>
        <v>0</v>
      </c>
      <c r="N229" s="184">
        <f t="shared" si="194"/>
        <v>0</v>
      </c>
      <c r="O229" s="191">
        <f t="shared" si="193"/>
        <v>0</v>
      </c>
      <c r="P229" s="189">
        <f t="shared" si="193"/>
        <v>0</v>
      </c>
      <c r="Q229" s="190">
        <f t="shared" si="193"/>
        <v>0</v>
      </c>
      <c r="R229" s="320"/>
      <c r="S229" s="321"/>
    </row>
    <row r="230" spans="2:19">
      <c r="B230" s="240" t="s">
        <v>471</v>
      </c>
      <c r="C230" s="241" t="s">
        <v>324</v>
      </c>
      <c r="D230" s="319">
        <v>0</v>
      </c>
      <c r="E230" s="184">
        <f t="shared" si="163"/>
        <v>0</v>
      </c>
      <c r="F230" s="187">
        <f t="shared" si="192"/>
        <v>0</v>
      </c>
      <c r="G230" s="188">
        <f t="shared" si="192"/>
        <v>0</v>
      </c>
      <c r="H230" s="189">
        <f t="shared" si="192"/>
        <v>0</v>
      </c>
      <c r="I230" s="184">
        <f t="shared" si="157"/>
        <v>0</v>
      </c>
      <c r="J230" s="187">
        <f t="shared" si="193"/>
        <v>0</v>
      </c>
      <c r="K230" s="188">
        <f t="shared" si="193"/>
        <v>0</v>
      </c>
      <c r="L230" s="453">
        <f t="shared" si="193"/>
        <v>0</v>
      </c>
      <c r="M230" s="184">
        <f t="shared" si="193"/>
        <v>0</v>
      </c>
      <c r="N230" s="184">
        <f t="shared" si="194"/>
        <v>0</v>
      </c>
      <c r="O230" s="191">
        <f t="shared" si="193"/>
        <v>0</v>
      </c>
      <c r="P230" s="189">
        <f t="shared" si="193"/>
        <v>0</v>
      </c>
      <c r="Q230" s="190">
        <f t="shared" si="193"/>
        <v>0</v>
      </c>
      <c r="R230" s="320"/>
      <c r="S230" s="321"/>
    </row>
    <row r="231" spans="2:19">
      <c r="B231" s="240" t="s">
        <v>472</v>
      </c>
      <c r="C231" s="241" t="s">
        <v>326</v>
      </c>
      <c r="D231" s="319">
        <v>7.5999999999999998E-2</v>
      </c>
      <c r="E231" s="184">
        <f t="shared" si="163"/>
        <v>2.7136904926106483E-2</v>
      </c>
      <c r="F231" s="187">
        <f t="shared" si="192"/>
        <v>7.0291002725733284E-3</v>
      </c>
      <c r="G231" s="188">
        <f t="shared" si="192"/>
        <v>1.3939168478413475E-5</v>
      </c>
      <c r="H231" s="189">
        <f t="shared" si="192"/>
        <v>2.0093865485054742E-2</v>
      </c>
      <c r="I231" s="184">
        <f t="shared" si="157"/>
        <v>3.7468856840520467E-2</v>
      </c>
      <c r="J231" s="187">
        <f t="shared" si="193"/>
        <v>2.189210589083106E-2</v>
      </c>
      <c r="K231" s="188">
        <f t="shared" si="193"/>
        <v>1.179914883195991E-2</v>
      </c>
      <c r="L231" s="453">
        <f t="shared" si="193"/>
        <v>3.7776021177294995E-3</v>
      </c>
      <c r="M231" s="184">
        <f t="shared" si="193"/>
        <v>0</v>
      </c>
      <c r="N231" s="184">
        <f t="shared" si="194"/>
        <v>8.7213455099958009E-3</v>
      </c>
      <c r="O231" s="191">
        <f t="shared" si="193"/>
        <v>8.7213455099958009E-3</v>
      </c>
      <c r="P231" s="189">
        <f t="shared" si="193"/>
        <v>0</v>
      </c>
      <c r="Q231" s="190">
        <f t="shared" si="193"/>
        <v>2.6728927233772414E-3</v>
      </c>
      <c r="R231" s="320"/>
      <c r="S231" s="321"/>
    </row>
    <row r="232" spans="2:19">
      <c r="B232" s="243" t="s">
        <v>473</v>
      </c>
      <c r="C232" s="231" t="s">
        <v>474</v>
      </c>
      <c r="D232" s="319">
        <v>1.0700799999999999</v>
      </c>
      <c r="E232" s="184">
        <f t="shared" si="163"/>
        <v>0.3820876213595793</v>
      </c>
      <c r="F232" s="187">
        <f t="shared" si="192"/>
        <v>9.8969731837832461E-2</v>
      </c>
      <c r="G232" s="188">
        <f t="shared" si="192"/>
        <v>1.9626349217606175E-4</v>
      </c>
      <c r="H232" s="189">
        <f t="shared" si="192"/>
        <v>0.28292162602957077</v>
      </c>
      <c r="I232" s="184">
        <f t="shared" si="157"/>
        <v>0.5275615043145282</v>
      </c>
      <c r="J232" s="187">
        <f t="shared" si="193"/>
        <v>0.30824085094290132</v>
      </c>
      <c r="K232" s="188">
        <f t="shared" si="193"/>
        <v>0.16613201555399548</v>
      </c>
      <c r="L232" s="453">
        <f t="shared" si="193"/>
        <v>5.3188637817631348E-2</v>
      </c>
      <c r="M232" s="184">
        <f t="shared" si="193"/>
        <v>0</v>
      </c>
      <c r="N232" s="184">
        <f t="shared" si="194"/>
        <v>0.12279654478074088</v>
      </c>
      <c r="O232" s="191">
        <f t="shared" si="193"/>
        <v>0.12279654478074088</v>
      </c>
      <c r="P232" s="189">
        <f t="shared" si="193"/>
        <v>0</v>
      </c>
      <c r="Q232" s="190">
        <f t="shared" si="193"/>
        <v>3.7634329545151564E-2</v>
      </c>
      <c r="R232" s="320"/>
      <c r="S232" s="321"/>
    </row>
    <row r="233" spans="2:19">
      <c r="B233" s="265" t="s">
        <v>475</v>
      </c>
      <c r="C233" s="266" t="s">
        <v>328</v>
      </c>
      <c r="D233" s="319">
        <v>5.7107400000000004</v>
      </c>
      <c r="E233" s="184">
        <f t="shared" si="163"/>
        <v>2.0391027426014912</v>
      </c>
      <c r="F233" s="187">
        <f t="shared" si="192"/>
        <v>0.52817584329730805</v>
      </c>
      <c r="G233" s="188">
        <f t="shared" si="192"/>
        <v>1.0474074604791444E-3</v>
      </c>
      <c r="H233" s="189">
        <f t="shared" si="192"/>
        <v>1.5098794918437042</v>
      </c>
      <c r="I233" s="184">
        <f t="shared" si="157"/>
        <v>2.8154592041241302</v>
      </c>
      <c r="J233" s="187">
        <f t="shared" si="193"/>
        <v>1.6450016420395341</v>
      </c>
      <c r="K233" s="188">
        <f t="shared" si="193"/>
        <v>0.8866035684292991</v>
      </c>
      <c r="L233" s="453">
        <f t="shared" si="193"/>
        <v>0.2838539936552969</v>
      </c>
      <c r="M233" s="184">
        <f t="shared" si="193"/>
        <v>0</v>
      </c>
      <c r="N233" s="184">
        <f t="shared" si="194"/>
        <v>0.65533337707570294</v>
      </c>
      <c r="O233" s="191">
        <f t="shared" si="193"/>
        <v>0.65533337707570294</v>
      </c>
      <c r="P233" s="189">
        <f t="shared" si="193"/>
        <v>0</v>
      </c>
      <c r="Q233" s="190">
        <f t="shared" si="193"/>
        <v>0.20084467619867566</v>
      </c>
      <c r="R233" s="320"/>
      <c r="S233" s="321"/>
    </row>
    <row r="234" spans="2:19" s="3" customFormat="1">
      <c r="B234" s="122" t="s">
        <v>113</v>
      </c>
      <c r="C234" s="182" t="s">
        <v>330</v>
      </c>
      <c r="D234" s="461">
        <v>0</v>
      </c>
      <c r="E234" s="125">
        <f t="shared" si="163"/>
        <v>0</v>
      </c>
      <c r="F234" s="126">
        <f t="shared" si="192"/>
        <v>0</v>
      </c>
      <c r="G234" s="127">
        <f t="shared" si="192"/>
        <v>0</v>
      </c>
      <c r="H234" s="128">
        <f t="shared" si="192"/>
        <v>0</v>
      </c>
      <c r="I234" s="125">
        <f t="shared" si="157"/>
        <v>0</v>
      </c>
      <c r="J234" s="126">
        <f t="shared" si="193"/>
        <v>0</v>
      </c>
      <c r="K234" s="127">
        <f t="shared" si="193"/>
        <v>0</v>
      </c>
      <c r="L234" s="452">
        <f t="shared" si="193"/>
        <v>0</v>
      </c>
      <c r="M234" s="125">
        <f t="shared" si="193"/>
        <v>0</v>
      </c>
      <c r="N234" s="125">
        <f>SUM(O234:P234)</f>
        <v>0</v>
      </c>
      <c r="O234" s="462">
        <f t="shared" si="193"/>
        <v>0</v>
      </c>
      <c r="P234" s="463">
        <f t="shared" si="193"/>
        <v>0</v>
      </c>
      <c r="Q234" s="129">
        <f t="shared" si="193"/>
        <v>0</v>
      </c>
      <c r="R234" s="309"/>
      <c r="S234" s="310"/>
    </row>
    <row r="235" spans="2:19" s="3" customFormat="1">
      <c r="B235" s="122" t="s">
        <v>115</v>
      </c>
      <c r="C235" s="182" t="s">
        <v>332</v>
      </c>
      <c r="D235" s="322">
        <f>SUM(D236:D240)</f>
        <v>0</v>
      </c>
      <c r="E235" s="125">
        <f t="shared" si="163"/>
        <v>0</v>
      </c>
      <c r="F235" s="126">
        <f>SUM(F236:F240)</f>
        <v>0</v>
      </c>
      <c r="G235" s="127">
        <f>SUM(G236:G240)</f>
        <v>0</v>
      </c>
      <c r="H235" s="128">
        <f>SUM(H236:H240)</f>
        <v>0</v>
      </c>
      <c r="I235" s="125">
        <f t="shared" si="157"/>
        <v>0</v>
      </c>
      <c r="J235" s="126">
        <f t="shared" ref="J235:Q235" si="195">SUM(J236:J240)</f>
        <v>0</v>
      </c>
      <c r="K235" s="127">
        <f t="shared" si="195"/>
        <v>0</v>
      </c>
      <c r="L235" s="452">
        <f t="shared" si="195"/>
        <v>0</v>
      </c>
      <c r="M235" s="125">
        <f t="shared" si="195"/>
        <v>0</v>
      </c>
      <c r="N235" s="125">
        <f>SUM(O235:P235)</f>
        <v>0</v>
      </c>
      <c r="O235" s="130">
        <f t="shared" ref="O235:P235" si="196">SUM(O236:O240)</f>
        <v>0</v>
      </c>
      <c r="P235" s="128">
        <f t="shared" si="196"/>
        <v>0</v>
      </c>
      <c r="Q235" s="129">
        <f t="shared" si="195"/>
        <v>0</v>
      </c>
      <c r="R235" s="309"/>
      <c r="S235" s="310"/>
    </row>
    <row r="236" spans="2:19">
      <c r="B236" s="141" t="s">
        <v>476</v>
      </c>
      <c r="C236" s="341" t="s">
        <v>334</v>
      </c>
      <c r="D236" s="319">
        <v>0</v>
      </c>
      <c r="E236" s="184">
        <f t="shared" si="163"/>
        <v>0</v>
      </c>
      <c r="F236" s="187">
        <f t="shared" ref="F236:H240" si="197">IFERROR($D236*F$242/100, 0)</f>
        <v>0</v>
      </c>
      <c r="G236" s="188">
        <f t="shared" si="197"/>
        <v>0</v>
      </c>
      <c r="H236" s="189">
        <f t="shared" si="197"/>
        <v>0</v>
      </c>
      <c r="I236" s="184">
        <f t="shared" si="157"/>
        <v>0</v>
      </c>
      <c r="J236" s="187">
        <f t="shared" ref="J236:Q240" si="198">IFERROR($D236*J$242/100, 0)</f>
        <v>0</v>
      </c>
      <c r="K236" s="188">
        <f t="shared" si="198"/>
        <v>0</v>
      </c>
      <c r="L236" s="453">
        <f t="shared" si="198"/>
        <v>0</v>
      </c>
      <c r="M236" s="184">
        <f t="shared" si="198"/>
        <v>0</v>
      </c>
      <c r="N236" s="184">
        <f>SUM(O236:P236)</f>
        <v>0</v>
      </c>
      <c r="O236" s="191">
        <f t="shared" si="198"/>
        <v>0</v>
      </c>
      <c r="P236" s="189">
        <f t="shared" si="198"/>
        <v>0</v>
      </c>
      <c r="Q236" s="190">
        <f t="shared" si="198"/>
        <v>0</v>
      </c>
      <c r="R236" s="320"/>
      <c r="S236" s="321"/>
    </row>
    <row r="237" spans="2:19">
      <c r="B237" s="141" t="s">
        <v>477</v>
      </c>
      <c r="C237" s="341" t="s">
        <v>390</v>
      </c>
      <c r="D237" s="319">
        <v>0</v>
      </c>
      <c r="E237" s="184">
        <f t="shared" si="163"/>
        <v>0</v>
      </c>
      <c r="F237" s="187">
        <f t="shared" si="197"/>
        <v>0</v>
      </c>
      <c r="G237" s="188">
        <f t="shared" si="197"/>
        <v>0</v>
      </c>
      <c r="H237" s="189">
        <f t="shared" si="197"/>
        <v>0</v>
      </c>
      <c r="I237" s="184">
        <f t="shared" si="157"/>
        <v>0</v>
      </c>
      <c r="J237" s="187">
        <f t="shared" si="198"/>
        <v>0</v>
      </c>
      <c r="K237" s="188">
        <f t="shared" si="198"/>
        <v>0</v>
      </c>
      <c r="L237" s="453">
        <f t="shared" si="198"/>
        <v>0</v>
      </c>
      <c r="M237" s="184">
        <f t="shared" si="198"/>
        <v>0</v>
      </c>
      <c r="N237" s="184">
        <f t="shared" ref="N237:N240" si="199">SUM(O237:P237)</f>
        <v>0</v>
      </c>
      <c r="O237" s="191">
        <f t="shared" si="198"/>
        <v>0</v>
      </c>
      <c r="P237" s="189">
        <f t="shared" si="198"/>
        <v>0</v>
      </c>
      <c r="Q237" s="190">
        <f t="shared" si="198"/>
        <v>0</v>
      </c>
      <c r="R237" s="320"/>
      <c r="S237" s="321"/>
    </row>
    <row r="238" spans="2:19">
      <c r="B238" s="240" t="s">
        <v>478</v>
      </c>
      <c r="C238" s="241" t="s">
        <v>338</v>
      </c>
      <c r="D238" s="319">
        <v>0</v>
      </c>
      <c r="E238" s="184">
        <f t="shared" si="163"/>
        <v>0</v>
      </c>
      <c r="F238" s="187">
        <f t="shared" si="197"/>
        <v>0</v>
      </c>
      <c r="G238" s="188">
        <f t="shared" si="197"/>
        <v>0</v>
      </c>
      <c r="H238" s="189">
        <f t="shared" si="197"/>
        <v>0</v>
      </c>
      <c r="I238" s="184">
        <f t="shared" si="157"/>
        <v>0</v>
      </c>
      <c r="J238" s="187">
        <f t="shared" si="198"/>
        <v>0</v>
      </c>
      <c r="K238" s="188">
        <f t="shared" si="198"/>
        <v>0</v>
      </c>
      <c r="L238" s="453">
        <f t="shared" si="198"/>
        <v>0</v>
      </c>
      <c r="M238" s="184">
        <f t="shared" si="198"/>
        <v>0</v>
      </c>
      <c r="N238" s="184">
        <f t="shared" si="199"/>
        <v>0</v>
      </c>
      <c r="O238" s="191">
        <f t="shared" si="198"/>
        <v>0</v>
      </c>
      <c r="P238" s="189">
        <f t="shared" si="198"/>
        <v>0</v>
      </c>
      <c r="Q238" s="190">
        <f t="shared" si="198"/>
        <v>0</v>
      </c>
      <c r="R238" s="320"/>
      <c r="S238" s="321"/>
    </row>
    <row r="239" spans="2:19">
      <c r="B239" s="240" t="s">
        <v>479</v>
      </c>
      <c r="C239" s="231" t="s">
        <v>340</v>
      </c>
      <c r="D239" s="326">
        <v>0</v>
      </c>
      <c r="E239" s="194">
        <f t="shared" si="163"/>
        <v>0</v>
      </c>
      <c r="F239" s="195">
        <f t="shared" si="197"/>
        <v>0</v>
      </c>
      <c r="G239" s="196">
        <f t="shared" si="197"/>
        <v>0</v>
      </c>
      <c r="H239" s="197">
        <f t="shared" si="197"/>
        <v>0</v>
      </c>
      <c r="I239" s="194">
        <f t="shared" si="157"/>
        <v>0</v>
      </c>
      <c r="J239" s="195">
        <f t="shared" si="198"/>
        <v>0</v>
      </c>
      <c r="K239" s="196">
        <f t="shared" si="198"/>
        <v>0</v>
      </c>
      <c r="L239" s="464">
        <f t="shared" si="198"/>
        <v>0</v>
      </c>
      <c r="M239" s="194">
        <f t="shared" si="198"/>
        <v>0</v>
      </c>
      <c r="N239" s="184">
        <f t="shared" si="199"/>
        <v>0</v>
      </c>
      <c r="O239" s="199">
        <f t="shared" si="198"/>
        <v>0</v>
      </c>
      <c r="P239" s="197">
        <f t="shared" si="198"/>
        <v>0</v>
      </c>
      <c r="Q239" s="198">
        <f t="shared" si="198"/>
        <v>0</v>
      </c>
      <c r="R239" s="320"/>
      <c r="S239" s="321"/>
    </row>
    <row r="240" spans="2:19">
      <c r="B240" s="240" t="s">
        <v>480</v>
      </c>
      <c r="C240" s="231" t="s">
        <v>332</v>
      </c>
      <c r="D240" s="326">
        <v>0</v>
      </c>
      <c r="E240" s="194">
        <f t="shared" si="163"/>
        <v>0</v>
      </c>
      <c r="F240" s="195">
        <f t="shared" si="197"/>
        <v>0</v>
      </c>
      <c r="G240" s="196">
        <f t="shared" si="197"/>
        <v>0</v>
      </c>
      <c r="H240" s="197">
        <f t="shared" si="197"/>
        <v>0</v>
      </c>
      <c r="I240" s="194">
        <f t="shared" si="157"/>
        <v>0</v>
      </c>
      <c r="J240" s="195">
        <f t="shared" si="198"/>
        <v>0</v>
      </c>
      <c r="K240" s="196">
        <f t="shared" si="198"/>
        <v>0</v>
      </c>
      <c r="L240" s="464">
        <f t="shared" si="198"/>
        <v>0</v>
      </c>
      <c r="M240" s="194">
        <f t="shared" si="198"/>
        <v>0</v>
      </c>
      <c r="N240" s="184">
        <f t="shared" si="199"/>
        <v>0</v>
      </c>
      <c r="O240" s="199">
        <f t="shared" si="198"/>
        <v>0</v>
      </c>
      <c r="P240" s="197">
        <f t="shared" si="198"/>
        <v>0</v>
      </c>
      <c r="Q240" s="198">
        <f t="shared" si="198"/>
        <v>0</v>
      </c>
      <c r="R240" s="320"/>
      <c r="S240" s="321"/>
    </row>
    <row r="241" spans="2:19" ht="116.25" customHeight="1">
      <c r="B241" s="94" t="s">
        <v>139</v>
      </c>
      <c r="C241" s="95" t="s">
        <v>481</v>
      </c>
      <c r="D241" s="95" t="s">
        <v>187</v>
      </c>
      <c r="E241" s="96" t="s">
        <v>188</v>
      </c>
      <c r="F241" s="97" t="s">
        <v>189</v>
      </c>
      <c r="G241" s="98" t="s">
        <v>190</v>
      </c>
      <c r="H241" s="99" t="s">
        <v>191</v>
      </c>
      <c r="I241" s="100" t="s">
        <v>192</v>
      </c>
      <c r="J241" s="97" t="s">
        <v>193</v>
      </c>
      <c r="K241" s="98" t="s">
        <v>194</v>
      </c>
      <c r="L241" s="99" t="s">
        <v>195</v>
      </c>
      <c r="M241" s="96" t="s">
        <v>196</v>
      </c>
      <c r="N241" s="100" t="s">
        <v>197</v>
      </c>
      <c r="O241" s="102" t="s">
        <v>198</v>
      </c>
      <c r="P241" s="465" t="s">
        <v>199</v>
      </c>
      <c r="Q241" s="104" t="s">
        <v>200</v>
      </c>
      <c r="R241" s="320"/>
      <c r="S241" s="321"/>
    </row>
    <row r="242" spans="2:19" ht="38.25" customHeight="1">
      <c r="B242" s="133" t="s">
        <v>141</v>
      </c>
      <c r="C242" s="341" t="s">
        <v>482</v>
      </c>
      <c r="D242" s="116">
        <f>ROUND((E242+I242+M242+N242+Q242),1)</f>
        <v>100</v>
      </c>
      <c r="E242" s="117">
        <f>SUM(F242:H242)</f>
        <v>35.706453850140107</v>
      </c>
      <c r="F242" s="118">
        <f>IFERROR((F25+F26)/($D$25+$D$26)*100, 0)</f>
        <v>9.2488161481228008</v>
      </c>
      <c r="G242" s="119">
        <f>IFERROR((G25+G26)/($D$25+$D$26)*100, 0)</f>
        <v>1.8341011155807205E-2</v>
      </c>
      <c r="H242" s="120">
        <f>IFERROR((H25+H26)/($D$25+$D$26)*100, 0)</f>
        <v>26.439296690861504</v>
      </c>
      <c r="I242" s="117">
        <f>SUM(J242:L242)</f>
        <v>49.301127421737455</v>
      </c>
      <c r="J242" s="118">
        <f t="shared" ref="J242:Q242" si="200">IFERROR((J25+J26)/($D$25+$D$26)*100, 0)</f>
        <v>28.805402487935606</v>
      </c>
      <c r="K242" s="119">
        <f t="shared" si="200"/>
        <v>15.525195831526196</v>
      </c>
      <c r="L242" s="459">
        <f t="shared" si="200"/>
        <v>4.9705291022756573</v>
      </c>
      <c r="M242" s="117">
        <f t="shared" si="200"/>
        <v>0</v>
      </c>
      <c r="N242" s="121">
        <f t="shared" si="200"/>
        <v>11.475454618415528</v>
      </c>
      <c r="O242" s="460">
        <f t="shared" si="200"/>
        <v>11.475454618415528</v>
      </c>
      <c r="P242" s="120">
        <f t="shared" si="200"/>
        <v>0</v>
      </c>
      <c r="Q242" s="121">
        <f t="shared" si="200"/>
        <v>3.5169641097068971</v>
      </c>
      <c r="R242" s="320"/>
      <c r="S242" s="321"/>
    </row>
    <row r="243" spans="2:19" ht="33.75" customHeight="1">
      <c r="B243" s="267" t="s">
        <v>143</v>
      </c>
      <c r="C243" s="466" t="s">
        <v>483</v>
      </c>
      <c r="D243" s="467" t="e">
        <f>ROUND((E243+I243+M243+N243+Q243),1)</f>
        <v>#NAME?</v>
      </c>
      <c r="E243" s="468" t="e">
        <f>SUM(F243:H243)</f>
        <v>#NAME?</v>
      </c>
      <c r="F243" s="469" t="e">
        <f>VAS075_F_Verslovienetui231GeriamojoVandens</f>
        <v>#NAME?</v>
      </c>
      <c r="G243" s="470" t="e">
        <f>VAS075_F_Verslovienetui232GeriamojoVandens</f>
        <v>#NAME?</v>
      </c>
      <c r="H243" s="471" t="e">
        <f>VAS075_F_Verslovienetui233GeriamojoVandens</f>
        <v>#NAME?</v>
      </c>
      <c r="I243" s="468" t="e">
        <f>SUM(J243:L243)</f>
        <v>#NAME?</v>
      </c>
      <c r="J243" s="469" t="e">
        <f>VAS075_F_Verslovienetui241NuotekuSurinkimas</f>
        <v>#NAME?</v>
      </c>
      <c r="K243" s="470" t="e">
        <f>VAS075_F_Verslovienetui242NuotekuValymas</f>
        <v>#NAME?</v>
      </c>
      <c r="L243" s="472" t="e">
        <f>VAS075_F_Verslovienetui243NuotekuDumblo</f>
        <v>#NAME?</v>
      </c>
      <c r="M243" s="468" t="e">
        <f>VAS075_F_Verslovienetui25PavirsiniuNuoteku</f>
        <v>#NAME?</v>
      </c>
      <c r="N243" s="473" t="e">
        <f>VAS075_F_Verslovienetui26KitosReguliuojamosios</f>
        <v>#NAME?</v>
      </c>
      <c r="O243" s="474" t="e">
        <f>VAS075_F_Verslovienetui2Apskaitosveikla1</f>
        <v>#NAME?</v>
      </c>
      <c r="P243" s="471" t="e">
        <f>VAS075_F_Verslovienetui2Kitareguliuoja1</f>
        <v>#NAME?</v>
      </c>
      <c r="Q243" s="473" t="e">
        <f>VAS075_F_Verslovienetui27KitosVeiklos</f>
        <v>#NAME?</v>
      </c>
      <c r="R243" s="320"/>
      <c r="S243" s="321"/>
    </row>
    <row r="244" spans="2:19">
      <c r="R244" s="320"/>
      <c r="S244" s="321"/>
    </row>
    <row r="245" spans="2:19">
      <c r="C245" s="475" t="s">
        <v>484</v>
      </c>
    </row>
    <row r="246" spans="2:19">
      <c r="C246" s="476" t="s">
        <v>485</v>
      </c>
    </row>
    <row r="247" spans="2:19">
      <c r="C247" s="477" t="s">
        <v>486</v>
      </c>
      <c r="D247" s="478">
        <f>$E$23+$I$23+$M$23+$O$23-$E$50-$I$50-$M$50-$O$50-$E$60-$I$60-$M$60-$O$60-$E$61-$I$61-$M$61-$O$61-$E$63-$I$63-$M$63-$O$63-$E$106-$I$106-$M$106-$O$106-$E$113-$I$113-$M$113-$O$113-$E$203-$M$203-$I$203-$O$203-$E$210-$I$210-$M$210-$O$210</f>
        <v>1011.9719712741081</v>
      </c>
    </row>
    <row r="248" spans="2:19">
      <c r="C248" s="477" t="s">
        <v>487</v>
      </c>
      <c r="D248" s="478">
        <f>$E$23+$I$23+$M$23-$E$50-$I$50-$M$50-$E$60-$I$60-$M$60-$E$61-$I$61-$M$61-$E$63-$I$63-$M$63-$E$106-$I$106-$M$106-$E$113-$I$113-$M$113-$E$203-$M$203-$I$203-$E$210-$I$210-$M$210</f>
        <v>905.05412394562563</v>
      </c>
    </row>
  </sheetData>
  <sheetProtection password="F757" sheet="1" objects="1" scenarios="1"/>
  <mergeCells count="1">
    <mergeCell ref="B8:Q8"/>
  </mergeCells>
  <pageMargins left="0.7" right="0.7" top="0.75" bottom="0.75" header="0.3" footer="0.3"/>
  <pageSetup paperSize="8"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60"/>
  <sheetViews>
    <sheetView topLeftCell="A40" workbookViewId="0">
      <selection activeCell="F60" sqref="F60"/>
    </sheetView>
  </sheetViews>
  <sheetFormatPr defaultColWidth="9.140625" defaultRowHeight="15"/>
  <cols>
    <col min="1" max="1" width="9.140625" style="479"/>
    <col min="2" max="2" width="10.42578125" style="479" customWidth="1"/>
    <col min="3" max="3" width="90.42578125" style="479" customWidth="1"/>
    <col min="4" max="4" width="20.28515625" style="479" customWidth="1"/>
    <col min="5" max="5" width="19.85546875" style="479" customWidth="1"/>
    <col min="6" max="6" width="43.140625" style="479" customWidth="1"/>
    <col min="7" max="7" width="11.7109375" style="479" customWidth="1"/>
    <col min="8" max="8" width="38.7109375" style="479" bestFit="1" customWidth="1"/>
    <col min="9" max="16384" width="9.140625" style="479"/>
  </cols>
  <sheetData>
    <row r="1" spans="1:8">
      <c r="A1" s="480" t="s">
        <v>0</v>
      </c>
      <c r="B1" s="481"/>
      <c r="C1" s="481"/>
      <c r="D1" s="481"/>
      <c r="E1" s="481"/>
      <c r="F1" s="481"/>
    </row>
    <row r="2" spans="1:8">
      <c r="A2" s="480" t="s">
        <v>1</v>
      </c>
      <c r="B2" s="481"/>
      <c r="C2" s="481"/>
      <c r="D2" s="481"/>
      <c r="E2" s="481"/>
      <c r="F2" s="481"/>
    </row>
    <row r="3" spans="1:8">
      <c r="A3" s="481"/>
      <c r="B3" s="481"/>
      <c r="C3" s="481"/>
      <c r="D3" s="481"/>
      <c r="E3" s="481"/>
      <c r="F3" s="481"/>
    </row>
    <row r="4" spans="1:8">
      <c r="A4" s="481"/>
      <c r="B4" s="481"/>
      <c r="C4" s="481"/>
      <c r="D4" s="481"/>
      <c r="E4" s="481"/>
      <c r="F4" s="481"/>
    </row>
    <row r="5" spans="1:8">
      <c r="A5" s="482" t="s">
        <v>488</v>
      </c>
      <c r="B5" s="481"/>
      <c r="C5" s="481"/>
      <c r="D5" s="481"/>
      <c r="E5" s="481"/>
      <c r="F5" s="481"/>
    </row>
    <row r="6" spans="1:8">
      <c r="A6" s="481"/>
      <c r="B6" s="481"/>
      <c r="C6" s="481"/>
      <c r="D6" s="481"/>
      <c r="E6" s="481"/>
      <c r="F6" s="481"/>
    </row>
    <row r="8" spans="1:8">
      <c r="B8" s="877" t="s">
        <v>489</v>
      </c>
      <c r="C8" s="877"/>
      <c r="D8" s="877"/>
      <c r="E8" s="877"/>
      <c r="F8" s="877"/>
    </row>
    <row r="9" spans="1:8" ht="33" customHeight="1">
      <c r="B9" s="483" t="s">
        <v>4</v>
      </c>
      <c r="C9" s="484" t="s">
        <v>490</v>
      </c>
      <c r="D9" s="485" t="s">
        <v>491</v>
      </c>
      <c r="E9" s="486" t="s">
        <v>6</v>
      </c>
      <c r="F9" s="487" t="s">
        <v>492</v>
      </c>
      <c r="G9" s="488"/>
    </row>
    <row r="10" spans="1:8" ht="25.5">
      <c r="B10" s="489" t="s">
        <v>493</v>
      </c>
      <c r="C10" s="490" t="s">
        <v>494</v>
      </c>
      <c r="D10" s="491" t="s">
        <v>495</v>
      </c>
      <c r="E10" s="492">
        <f>E11+E20</f>
        <v>867.28</v>
      </c>
      <c r="F10" s="493"/>
      <c r="G10" s="488"/>
      <c r="H10" s="494"/>
    </row>
    <row r="11" spans="1:8">
      <c r="B11" s="495" t="s">
        <v>14</v>
      </c>
      <c r="C11" s="496" t="s">
        <v>496</v>
      </c>
      <c r="D11" s="497" t="s">
        <v>495</v>
      </c>
      <c r="E11" s="498">
        <f>SUM(E12:E19)</f>
        <v>73.331999999999994</v>
      </c>
      <c r="F11" s="499"/>
      <c r="G11" s="488"/>
    </row>
    <row r="12" spans="1:8">
      <c r="B12" s="500" t="s">
        <v>497</v>
      </c>
      <c r="C12" s="501" t="s">
        <v>498</v>
      </c>
      <c r="D12" s="502" t="s">
        <v>495</v>
      </c>
      <c r="E12" s="503">
        <v>3.0790000000000002</v>
      </c>
      <c r="F12" s="499"/>
      <c r="G12" s="488"/>
    </row>
    <row r="13" spans="1:8">
      <c r="B13" s="500" t="s">
        <v>499</v>
      </c>
      <c r="C13" s="501" t="s">
        <v>500</v>
      </c>
      <c r="D13" s="502" t="s">
        <v>495</v>
      </c>
      <c r="E13" s="503">
        <v>1.17</v>
      </c>
      <c r="F13" s="499"/>
      <c r="G13" s="488"/>
    </row>
    <row r="14" spans="1:8">
      <c r="B14" s="500" t="s">
        <v>501</v>
      </c>
      <c r="C14" s="501" t="s">
        <v>502</v>
      </c>
      <c r="D14" s="502" t="s">
        <v>495</v>
      </c>
      <c r="E14" s="503">
        <v>41.442999999999998</v>
      </c>
      <c r="F14" s="499"/>
      <c r="G14" s="488"/>
    </row>
    <row r="15" spans="1:8">
      <c r="B15" s="500" t="s">
        <v>503</v>
      </c>
      <c r="C15" s="501" t="s">
        <v>504</v>
      </c>
      <c r="D15" s="502" t="s">
        <v>495</v>
      </c>
      <c r="E15" s="503">
        <v>1.4510000000000001</v>
      </c>
      <c r="F15" s="499"/>
      <c r="G15" s="488"/>
    </row>
    <row r="16" spans="1:8">
      <c r="B16" s="500" t="s">
        <v>505</v>
      </c>
      <c r="C16" s="501" t="s">
        <v>506</v>
      </c>
      <c r="D16" s="502" t="s">
        <v>495</v>
      </c>
      <c r="E16" s="503">
        <v>19.047000000000001</v>
      </c>
      <c r="F16" s="499"/>
      <c r="G16" s="488"/>
    </row>
    <row r="17" spans="2:8">
      <c r="B17" s="500" t="s">
        <v>507</v>
      </c>
      <c r="C17" s="501" t="s">
        <v>508</v>
      </c>
      <c r="D17" s="502" t="s">
        <v>495</v>
      </c>
      <c r="E17" s="503">
        <v>7.1420000000000003</v>
      </c>
      <c r="F17" s="499"/>
      <c r="G17" s="488"/>
    </row>
    <row r="18" spans="2:8">
      <c r="B18" s="500" t="s">
        <v>509</v>
      </c>
      <c r="C18" s="504" t="s">
        <v>510</v>
      </c>
      <c r="D18" s="500" t="s">
        <v>495</v>
      </c>
      <c r="E18" s="503">
        <v>0</v>
      </c>
      <c r="F18" s="505"/>
      <c r="G18" s="488"/>
    </row>
    <row r="19" spans="2:8">
      <c r="B19" s="500" t="s">
        <v>511</v>
      </c>
      <c r="C19" s="506" t="s">
        <v>512</v>
      </c>
      <c r="D19" s="500" t="s">
        <v>495</v>
      </c>
      <c r="E19" s="507">
        <v>0</v>
      </c>
      <c r="F19" s="508"/>
      <c r="G19" s="488"/>
    </row>
    <row r="20" spans="2:8" ht="27">
      <c r="B20" s="495" t="s">
        <v>16</v>
      </c>
      <c r="C20" s="509" t="s">
        <v>513</v>
      </c>
      <c r="D20" s="510" t="s">
        <v>495</v>
      </c>
      <c r="E20" s="493">
        <f>SUM(E21:E28)</f>
        <v>793.94799999999998</v>
      </c>
      <c r="F20" s="878" t="s">
        <v>514</v>
      </c>
      <c r="G20" s="488"/>
    </row>
    <row r="21" spans="2:8">
      <c r="B21" s="500" t="s">
        <v>515</v>
      </c>
      <c r="C21" s="501" t="s">
        <v>498</v>
      </c>
      <c r="D21" s="500" t="s">
        <v>495</v>
      </c>
      <c r="E21" s="511">
        <v>99.557000000000002</v>
      </c>
      <c r="F21" s="879"/>
      <c r="G21" s="488"/>
    </row>
    <row r="22" spans="2:8">
      <c r="B22" s="500" t="s">
        <v>516</v>
      </c>
      <c r="C22" s="501" t="s">
        <v>500</v>
      </c>
      <c r="D22" s="500" t="s">
        <v>495</v>
      </c>
      <c r="E22" s="511">
        <v>37.831000000000003</v>
      </c>
      <c r="F22" s="879"/>
      <c r="G22" s="488"/>
    </row>
    <row r="23" spans="2:8">
      <c r="B23" s="500" t="s">
        <v>517</v>
      </c>
      <c r="C23" s="501" t="s">
        <v>502</v>
      </c>
      <c r="D23" s="500" t="s">
        <v>495</v>
      </c>
      <c r="E23" s="511">
        <v>62.012</v>
      </c>
      <c r="F23" s="879"/>
      <c r="G23" s="488"/>
    </row>
    <row r="24" spans="2:8">
      <c r="B24" s="500" t="s">
        <v>518</v>
      </c>
      <c r="C24" s="501" t="s">
        <v>504</v>
      </c>
      <c r="D24" s="500" t="s">
        <v>495</v>
      </c>
      <c r="E24" s="511">
        <v>143.655</v>
      </c>
      <c r="F24" s="879"/>
      <c r="G24" s="488"/>
    </row>
    <row r="25" spans="2:8">
      <c r="B25" s="500" t="s">
        <v>519</v>
      </c>
      <c r="C25" s="501" t="s">
        <v>506</v>
      </c>
      <c r="D25" s="500" t="s">
        <v>495</v>
      </c>
      <c r="E25" s="511">
        <v>445.92899999999997</v>
      </c>
      <c r="F25" s="879"/>
      <c r="G25" s="488"/>
    </row>
    <row r="26" spans="2:8">
      <c r="B26" s="500" t="s">
        <v>520</v>
      </c>
      <c r="C26" s="501" t="s">
        <v>508</v>
      </c>
      <c r="D26" s="500" t="s">
        <v>495</v>
      </c>
      <c r="E26" s="511">
        <v>4.0469999999999997</v>
      </c>
      <c r="F26" s="879"/>
      <c r="G26" s="488"/>
    </row>
    <row r="27" spans="2:8">
      <c r="B27" s="500" t="s">
        <v>521</v>
      </c>
      <c r="C27" s="512" t="s">
        <v>510</v>
      </c>
      <c r="D27" s="500" t="s">
        <v>495</v>
      </c>
      <c r="E27" s="513">
        <v>0</v>
      </c>
      <c r="F27" s="879"/>
      <c r="G27" s="488"/>
      <c r="H27" s="494"/>
    </row>
    <row r="28" spans="2:8">
      <c r="B28" s="500" t="s">
        <v>522</v>
      </c>
      <c r="C28" s="514" t="s">
        <v>512</v>
      </c>
      <c r="D28" s="515" t="s">
        <v>495</v>
      </c>
      <c r="E28" s="516">
        <v>0.91700000000000004</v>
      </c>
      <c r="F28" s="880"/>
      <c r="G28" s="488"/>
      <c r="H28" s="494"/>
    </row>
    <row r="29" spans="2:8">
      <c r="B29" s="517" t="s">
        <v>51</v>
      </c>
      <c r="C29" s="484" t="s">
        <v>523</v>
      </c>
      <c r="D29" s="517" t="s">
        <v>495</v>
      </c>
      <c r="E29" s="518">
        <f>E10+$E$40</f>
        <v>906.09526869919443</v>
      </c>
      <c r="F29" s="519"/>
      <c r="G29" s="488"/>
    </row>
    <row r="30" spans="2:8">
      <c r="B30" s="517" t="s">
        <v>61</v>
      </c>
      <c r="C30" s="490" t="s">
        <v>524</v>
      </c>
      <c r="D30" s="517" t="s">
        <v>495</v>
      </c>
      <c r="E30" s="520">
        <v>1.6240000000000001</v>
      </c>
      <c r="F30" s="521" t="s">
        <v>525</v>
      </c>
    </row>
    <row r="31" spans="2:8">
      <c r="B31" s="483" t="s">
        <v>526</v>
      </c>
      <c r="C31" s="522" t="s">
        <v>527</v>
      </c>
      <c r="D31" s="483" t="s">
        <v>495</v>
      </c>
      <c r="E31" s="523">
        <v>5.6829999999999998</v>
      </c>
      <c r="F31" s="521" t="s">
        <v>528</v>
      </c>
    </row>
    <row r="32" spans="2:8">
      <c r="B32" s="524" t="s">
        <v>71</v>
      </c>
      <c r="C32" s="525" t="s">
        <v>529</v>
      </c>
      <c r="D32" s="524" t="s">
        <v>495</v>
      </c>
      <c r="E32" s="526">
        <v>39.524999999999999</v>
      </c>
      <c r="F32" s="527"/>
    </row>
    <row r="33" spans="2:6">
      <c r="B33" s="524" t="s">
        <v>85</v>
      </c>
      <c r="C33" s="525" t="s">
        <v>530</v>
      </c>
      <c r="D33" s="524" t="s">
        <v>495</v>
      </c>
      <c r="E33" s="526">
        <v>0</v>
      </c>
      <c r="F33" s="528"/>
    </row>
    <row r="34" spans="2:6">
      <c r="B34" s="524" t="s">
        <v>435</v>
      </c>
      <c r="C34" s="525" t="s">
        <v>531</v>
      </c>
      <c r="D34" s="524" t="s">
        <v>495</v>
      </c>
      <c r="E34" s="529">
        <f>E29+E30+E32-E33</f>
        <v>947.24426869919444</v>
      </c>
      <c r="F34" s="528"/>
    </row>
    <row r="35" spans="2:6">
      <c r="B35" s="524" t="s">
        <v>139</v>
      </c>
      <c r="C35" s="530" t="s">
        <v>532</v>
      </c>
      <c r="D35" s="531"/>
      <c r="E35" s="532"/>
      <c r="F35" s="533"/>
    </row>
    <row r="36" spans="2:6" s="4" customFormat="1">
      <c r="B36" s="489" t="s">
        <v>533</v>
      </c>
      <c r="C36" s="534" t="s">
        <v>534</v>
      </c>
      <c r="D36" s="489" t="s">
        <v>535</v>
      </c>
      <c r="E36" s="535">
        <f>IF((E37+E39)=0,"0",(((E21+E23)*100)/E42)/(E37+E39+E45))</f>
        <v>0.57948044774888186</v>
      </c>
      <c r="F36" s="493"/>
    </row>
    <row r="37" spans="2:6">
      <c r="B37" s="495" t="s">
        <v>536</v>
      </c>
      <c r="C37" s="536" t="s">
        <v>537</v>
      </c>
      <c r="D37" s="537" t="s">
        <v>538</v>
      </c>
      <c r="E37" s="538">
        <f>VAS078_F_Vidutinissvert1AtaskaitinisLaikotarpis</f>
        <v>42</v>
      </c>
      <c r="F37" s="538" t="s">
        <v>539</v>
      </c>
    </row>
    <row r="38" spans="2:6">
      <c r="B38" s="495" t="s">
        <v>540</v>
      </c>
      <c r="C38" s="539" t="s">
        <v>541</v>
      </c>
      <c r="D38" s="537" t="s">
        <v>538</v>
      </c>
      <c r="E38" s="538">
        <f>VAS078_F_Vidutinissvert2AtaskaitinisLaikotarpis</f>
        <v>5</v>
      </c>
      <c r="F38" s="538" t="s">
        <v>542</v>
      </c>
    </row>
    <row r="39" spans="2:6">
      <c r="B39" s="540" t="s">
        <v>543</v>
      </c>
      <c r="C39" s="539" t="s">
        <v>544</v>
      </c>
      <c r="D39" s="541" t="s">
        <v>538</v>
      </c>
      <c r="E39" s="542">
        <f>VAS078_F_Vidutinissvert3AtaskaitinisLaikotarpis</f>
        <v>30</v>
      </c>
      <c r="F39" s="542" t="s">
        <v>539</v>
      </c>
    </row>
    <row r="40" spans="2:6">
      <c r="B40" s="540" t="s">
        <v>545</v>
      </c>
      <c r="C40" s="539" t="s">
        <v>546</v>
      </c>
      <c r="D40" s="541" t="s">
        <v>538</v>
      </c>
      <c r="E40" s="542">
        <f>(($E$41*($E$37+$E$38))+($E$42+$E$44)*$E$39)/($E$41+$E$42+$E$44)</f>
        <v>38.815268699194455</v>
      </c>
      <c r="F40" s="542"/>
    </row>
    <row r="41" spans="2:6" ht="15.75">
      <c r="B41" s="540" t="s">
        <v>547</v>
      </c>
      <c r="C41" s="539" t="s">
        <v>548</v>
      </c>
      <c r="D41" s="495" t="s">
        <v>549</v>
      </c>
      <c r="E41" s="542">
        <f>VAS077_F_Isgautopozemin1AtaskaitinisLaikotarpis</f>
        <v>390.1</v>
      </c>
      <c r="F41" s="538" t="s">
        <v>550</v>
      </c>
    </row>
    <row r="42" spans="2:6" ht="15.75">
      <c r="B42" s="495" t="s">
        <v>551</v>
      </c>
      <c r="C42" s="536" t="s">
        <v>552</v>
      </c>
      <c r="D42" s="495" t="s">
        <v>549</v>
      </c>
      <c r="E42" s="538">
        <f>VAS077_F_Patiektogeriam1AtaskaitinisLaikotarpis</f>
        <v>362.1</v>
      </c>
      <c r="F42" s="538" t="s">
        <v>550</v>
      </c>
    </row>
    <row r="43" spans="2:6" ht="15.75">
      <c r="B43" s="495" t="s">
        <v>553</v>
      </c>
      <c r="C43" s="543" t="s">
        <v>554</v>
      </c>
      <c r="D43" s="495" t="s">
        <v>549</v>
      </c>
      <c r="E43" s="544">
        <f>VAS077_F_Issioskaiciaus2AtaskaitinisLaikotarpis</f>
        <v>0</v>
      </c>
      <c r="F43" s="538" t="s">
        <v>550</v>
      </c>
    </row>
    <row r="44" spans="2:6" s="4" customFormat="1">
      <c r="B44" s="489" t="s">
        <v>555</v>
      </c>
      <c r="C44" s="534" t="s">
        <v>556</v>
      </c>
      <c r="D44" s="489" t="s">
        <v>557</v>
      </c>
      <c r="E44" s="535">
        <f>IF(E45=0,"0",E22/E46)</f>
        <v>9.6977698026147141E-2</v>
      </c>
      <c r="F44" s="493"/>
    </row>
    <row r="45" spans="2:6">
      <c r="B45" s="495" t="s">
        <v>558</v>
      </c>
      <c r="C45" s="536" t="s">
        <v>541</v>
      </c>
      <c r="D45" s="537" t="s">
        <v>538</v>
      </c>
      <c r="E45" s="538">
        <f>VAS078_F_Vidutinissvert2AtaskaitinisLaikotarpis</f>
        <v>5</v>
      </c>
      <c r="F45" s="538" t="s">
        <v>539</v>
      </c>
    </row>
    <row r="46" spans="2:6" ht="15.75">
      <c r="B46" s="495" t="s">
        <v>559</v>
      </c>
      <c r="C46" s="536" t="s">
        <v>560</v>
      </c>
      <c r="D46" s="495" t="s">
        <v>549</v>
      </c>
      <c r="E46" s="538">
        <f>VAS077_F_Paruostogeriam1AtaskaitinisLaikotarpis</f>
        <v>390.1</v>
      </c>
      <c r="F46" s="538" t="s">
        <v>550</v>
      </c>
    </row>
    <row r="47" spans="2:6" s="4" customFormat="1">
      <c r="B47" s="489" t="s">
        <v>561</v>
      </c>
      <c r="C47" s="534" t="s">
        <v>562</v>
      </c>
      <c r="D47" s="489" t="s">
        <v>535</v>
      </c>
      <c r="E47" s="535">
        <f>IF(E48=0,"0",((E24*100)/E50)/E48)</f>
        <v>1.9095186824580292</v>
      </c>
      <c r="F47" s="493"/>
    </row>
    <row r="48" spans="2:6">
      <c r="B48" s="495" t="s">
        <v>563</v>
      </c>
      <c r="C48" s="536" t="s">
        <v>564</v>
      </c>
      <c r="D48" s="537" t="s">
        <v>538</v>
      </c>
      <c r="E48" s="538">
        <f>VAS078_F_Vidutinissvert4AtaskaitinisLaikotarpis</f>
        <v>13</v>
      </c>
      <c r="F48" s="538" t="s">
        <v>539</v>
      </c>
    </row>
    <row r="49" spans="2:6" ht="15.75">
      <c r="B49" s="495" t="s">
        <v>565</v>
      </c>
      <c r="C49" s="536" t="s">
        <v>566</v>
      </c>
      <c r="D49" s="495" t="s">
        <v>549</v>
      </c>
      <c r="E49" s="538">
        <f>VAS077_F_Surinktabuitin1AtaskaitinisLaikotarpis</f>
        <v>578.70000000000005</v>
      </c>
      <c r="F49" s="538" t="s">
        <v>550</v>
      </c>
    </row>
    <row r="50" spans="2:6" s="4" customFormat="1" ht="15.75">
      <c r="B50" s="495" t="s">
        <v>567</v>
      </c>
      <c r="C50" s="536" t="s">
        <v>568</v>
      </c>
      <c r="D50" s="495" t="s">
        <v>549</v>
      </c>
      <c r="E50" s="538">
        <f>VAS077_F_Perpumpuotasbu1AtaskaitinisLaikotarpis</f>
        <v>578.70000000000005</v>
      </c>
      <c r="F50" s="538" t="s">
        <v>550</v>
      </c>
    </row>
    <row r="51" spans="2:6" s="4" customFormat="1" ht="15.75">
      <c r="B51" s="495" t="s">
        <v>569</v>
      </c>
      <c r="C51" s="543" t="s">
        <v>570</v>
      </c>
      <c r="D51" s="495" t="s">
        <v>549</v>
      </c>
      <c r="E51" s="544">
        <f>VAS077_F_Perpumpuotasbu1AtaskaitinisLaikotarpis</f>
        <v>578.70000000000005</v>
      </c>
      <c r="F51" s="544"/>
    </row>
    <row r="52" spans="2:6" s="4" customFormat="1">
      <c r="B52" s="489" t="s">
        <v>571</v>
      </c>
      <c r="C52" s="534" t="s">
        <v>572</v>
      </c>
      <c r="D52" s="489" t="s">
        <v>573</v>
      </c>
      <c r="E52" s="535">
        <f>IF(E53=0,"0",((E25*1000)/E53))</f>
        <v>6535.7951115314618</v>
      </c>
      <c r="F52" s="493"/>
    </row>
    <row r="53" spans="2:6">
      <c r="B53" s="495" t="s">
        <v>574</v>
      </c>
      <c r="C53" s="536" t="s">
        <v>575</v>
      </c>
      <c r="D53" s="537" t="s">
        <v>576</v>
      </c>
      <c r="E53" s="538">
        <f>VAS078_F_Pagalbiochemin3AtaskaitinisLaikotarpis</f>
        <v>68.228729999999999</v>
      </c>
      <c r="F53" s="538" t="s">
        <v>539</v>
      </c>
    </row>
    <row r="54" spans="2:6">
      <c r="B54" s="489" t="s">
        <v>577</v>
      </c>
      <c r="C54" s="534" t="s">
        <v>578</v>
      </c>
      <c r="D54" s="489" t="s">
        <v>579</v>
      </c>
      <c r="E54" s="493">
        <f>IFERROR(E55/(E29-E33), 0)</f>
        <v>0.12333174283255073</v>
      </c>
      <c r="F54" s="493"/>
    </row>
    <row r="55" spans="2:6">
      <c r="B55" s="545" t="s">
        <v>580</v>
      </c>
      <c r="C55" s="546" t="s">
        <v>581</v>
      </c>
      <c r="D55" s="547" t="s">
        <v>582</v>
      </c>
      <c r="E55" s="548">
        <f>VAS073_F_Elektrosenergi13IsViso+VAS073_F_Elektrosenergi14IsViso+VAS073_F_Elektrosenergi15PavirsiniuNuoteku</f>
        <v>111.75030866100001</v>
      </c>
      <c r="F55" s="548" t="s">
        <v>70</v>
      </c>
    </row>
    <row r="57" spans="2:6">
      <c r="C57" s="1" t="s">
        <v>583</v>
      </c>
      <c r="E57" s="549"/>
    </row>
    <row r="58" spans="2:6">
      <c r="E58" s="549"/>
    </row>
    <row r="59" spans="2:6">
      <c r="E59" s="549"/>
    </row>
    <row r="60" spans="2:6">
      <c r="E60" s="549"/>
    </row>
  </sheetData>
  <sheetProtection password="F757" sheet="1" objects="1" scenarios="1"/>
  <mergeCells count="2">
    <mergeCell ref="B8:F8"/>
    <mergeCell ref="F20:F28"/>
  </mergeCells>
  <pageMargins left="0.7" right="0.7" top="0.75" bottom="0.75" header="0.3" footer="0.3"/>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2"/>
  <sheetViews>
    <sheetView topLeftCell="A20" zoomScale="130" zoomScaleNormal="130" workbookViewId="0">
      <selection activeCell="F18" sqref="F18"/>
    </sheetView>
  </sheetViews>
  <sheetFormatPr defaultColWidth="9.140625" defaultRowHeight="15"/>
  <cols>
    <col min="1" max="1" width="9.140625" style="479"/>
    <col min="2" max="2" width="6.7109375" style="479" customWidth="1"/>
    <col min="3" max="3" width="88.5703125" style="479" customWidth="1"/>
    <col min="4" max="4" width="17.28515625" style="479" customWidth="1"/>
    <col min="5" max="6" width="24" style="479" customWidth="1"/>
    <col min="7" max="7" width="61.28515625" style="479" customWidth="1"/>
    <col min="8" max="8" width="23.140625" style="479" customWidth="1"/>
    <col min="9" max="16384" width="9.140625" style="479"/>
  </cols>
  <sheetData>
    <row r="1" spans="1:12">
      <c r="A1" s="480" t="s">
        <v>0</v>
      </c>
      <c r="B1" s="481"/>
      <c r="C1" s="481"/>
      <c r="D1" s="481"/>
      <c r="E1" s="481"/>
      <c r="F1" s="481"/>
      <c r="G1" s="481"/>
      <c r="H1" s="481"/>
      <c r="I1" s="481"/>
      <c r="J1" s="481"/>
      <c r="K1" s="481"/>
    </row>
    <row r="2" spans="1:12">
      <c r="A2" s="480" t="s">
        <v>1</v>
      </c>
      <c r="B2" s="481"/>
      <c r="C2" s="481"/>
      <c r="D2" s="481"/>
      <c r="E2" s="481"/>
      <c r="F2" s="481"/>
      <c r="G2" s="481"/>
      <c r="H2" s="481"/>
      <c r="I2" s="481"/>
      <c r="J2" s="481"/>
      <c r="K2" s="481"/>
    </row>
    <row r="3" spans="1:12">
      <c r="A3" s="481"/>
      <c r="B3" s="481"/>
      <c r="C3" s="481"/>
      <c r="D3" s="481"/>
      <c r="E3" s="481"/>
      <c r="F3" s="481"/>
      <c r="G3" s="481"/>
      <c r="H3" s="481"/>
      <c r="I3" s="481"/>
      <c r="J3" s="481"/>
      <c r="K3" s="481"/>
    </row>
    <row r="4" spans="1:12">
      <c r="A4" s="481"/>
      <c r="B4" s="481"/>
      <c r="C4" s="481"/>
      <c r="D4" s="481"/>
      <c r="E4" s="481"/>
      <c r="F4" s="481"/>
      <c r="G4" s="481"/>
      <c r="H4" s="481"/>
      <c r="I4" s="481"/>
      <c r="J4" s="481"/>
      <c r="K4" s="481"/>
    </row>
    <row r="5" spans="1:12">
      <c r="A5" s="482" t="s">
        <v>584</v>
      </c>
      <c r="B5" s="481"/>
      <c r="C5" s="481"/>
      <c r="D5" s="481"/>
      <c r="E5" s="481"/>
      <c r="F5" s="481"/>
      <c r="G5" s="481"/>
      <c r="H5" s="481"/>
      <c r="I5" s="481"/>
      <c r="J5" s="481"/>
      <c r="K5" s="481"/>
    </row>
    <row r="6" spans="1:12">
      <c r="A6" s="481"/>
      <c r="B6" s="481"/>
      <c r="C6" s="481"/>
      <c r="D6" s="481"/>
      <c r="E6" s="481"/>
      <c r="F6" s="481"/>
      <c r="G6" s="481"/>
      <c r="H6" s="481"/>
      <c r="I6" s="481"/>
      <c r="J6" s="481"/>
      <c r="K6" s="481"/>
    </row>
    <row r="8" spans="1:12" ht="15" customHeight="1">
      <c r="B8" s="877" t="s">
        <v>585</v>
      </c>
      <c r="C8" s="877"/>
      <c r="D8" s="877"/>
      <c r="E8" s="877"/>
      <c r="F8" s="877"/>
      <c r="G8" s="877"/>
    </row>
    <row r="9" spans="1:12" ht="21" customHeight="1">
      <c r="B9" s="483" t="s">
        <v>4</v>
      </c>
      <c r="C9" s="483" t="s">
        <v>490</v>
      </c>
      <c r="D9" s="485" t="s">
        <v>491</v>
      </c>
      <c r="E9" s="889" t="s">
        <v>6</v>
      </c>
      <c r="F9" s="890"/>
      <c r="G9" s="550" t="s">
        <v>492</v>
      </c>
      <c r="H9" s="488"/>
    </row>
    <row r="10" spans="1:12" ht="29.25" customHeight="1">
      <c r="B10" s="483"/>
      <c r="C10" s="483"/>
      <c r="D10" s="485"/>
      <c r="E10" s="551" t="s">
        <v>586</v>
      </c>
      <c r="F10" s="551" t="s">
        <v>587</v>
      </c>
      <c r="G10" s="550"/>
      <c r="H10" s="488"/>
    </row>
    <row r="11" spans="1:12">
      <c r="B11" s="483" t="s">
        <v>493</v>
      </c>
      <c r="C11" s="483" t="s">
        <v>588</v>
      </c>
      <c r="D11" s="483" t="s">
        <v>589</v>
      </c>
      <c r="E11" s="519">
        <f>E12+E26</f>
        <v>28.01</v>
      </c>
      <c r="F11" s="519">
        <f>F12+F26</f>
        <v>31</v>
      </c>
      <c r="G11" s="550"/>
      <c r="H11" s="488"/>
    </row>
    <row r="12" spans="1:12">
      <c r="B12" s="552" t="s">
        <v>590</v>
      </c>
      <c r="C12" s="552" t="s">
        <v>591</v>
      </c>
      <c r="D12" s="552" t="s">
        <v>589</v>
      </c>
      <c r="E12" s="553">
        <f>E14+E18+E22+E23+E24+E25</f>
        <v>27.630000000000003</v>
      </c>
      <c r="F12" s="553">
        <f>F14+F18+F22+F23+F24+F25</f>
        <v>30.54</v>
      </c>
      <c r="G12" s="554"/>
      <c r="H12" s="494"/>
    </row>
    <row r="13" spans="1:12">
      <c r="B13" s="517" t="s">
        <v>592</v>
      </c>
      <c r="C13" s="517" t="s">
        <v>593</v>
      </c>
      <c r="D13" s="517" t="s">
        <v>589</v>
      </c>
      <c r="E13" s="555">
        <f>E14+E18+E23+E22</f>
        <v>18.64</v>
      </c>
      <c r="F13" s="555">
        <f>F14+F18+F23+F22</f>
        <v>20.62</v>
      </c>
      <c r="G13" s="556"/>
      <c r="H13" s="488"/>
    </row>
    <row r="14" spans="1:12" ht="18.75" customHeight="1">
      <c r="B14" s="510" t="s">
        <v>55</v>
      </c>
      <c r="C14" s="510" t="s">
        <v>594</v>
      </c>
      <c r="D14" s="489" t="s">
        <v>589</v>
      </c>
      <c r="E14" s="492">
        <f>SUM(E15:E17)</f>
        <v>7.7099999999999991</v>
      </c>
      <c r="F14" s="492">
        <f>SUM(F15:F17)</f>
        <v>8.48</v>
      </c>
      <c r="G14" s="557"/>
      <c r="H14" s="488"/>
    </row>
    <row r="15" spans="1:12">
      <c r="B15" s="558" t="s">
        <v>595</v>
      </c>
      <c r="C15" s="559" t="s">
        <v>498</v>
      </c>
      <c r="D15" s="558" t="s">
        <v>589</v>
      </c>
      <c r="E15" s="560">
        <v>2.19</v>
      </c>
      <c r="F15" s="560">
        <v>2.71</v>
      </c>
      <c r="G15" s="561"/>
      <c r="H15" s="488"/>
    </row>
    <row r="16" spans="1:12">
      <c r="B16" s="558" t="s">
        <v>596</v>
      </c>
      <c r="C16" s="559" t="s">
        <v>500</v>
      </c>
      <c r="D16" s="558" t="s">
        <v>589</v>
      </c>
      <c r="E16" s="560">
        <v>0</v>
      </c>
      <c r="F16" s="560">
        <v>0</v>
      </c>
      <c r="G16" s="561"/>
      <c r="H16" s="488"/>
      <c r="L16" s="562"/>
    </row>
    <row r="17" spans="2:7">
      <c r="B17" s="563" t="s">
        <v>597</v>
      </c>
      <c r="C17" s="564" t="s">
        <v>502</v>
      </c>
      <c r="D17" s="563" t="s">
        <v>589</v>
      </c>
      <c r="E17" s="565">
        <v>5.52</v>
      </c>
      <c r="F17" s="565">
        <v>5.77</v>
      </c>
      <c r="G17" s="566"/>
    </row>
    <row r="18" spans="2:7" ht="23.25" customHeight="1">
      <c r="B18" s="567" t="s">
        <v>57</v>
      </c>
      <c r="C18" s="567" t="s">
        <v>598</v>
      </c>
      <c r="D18" s="568" t="s">
        <v>589</v>
      </c>
      <c r="E18" s="569">
        <f>SUM(E19:E21)</f>
        <v>9.2199999999999989</v>
      </c>
      <c r="F18" s="569">
        <f>SUM(F19:F21)</f>
        <v>10.14</v>
      </c>
      <c r="G18" s="570"/>
    </row>
    <row r="19" spans="2:7">
      <c r="B19" s="558" t="s">
        <v>599</v>
      </c>
      <c r="C19" s="559" t="s">
        <v>600</v>
      </c>
      <c r="D19" s="558" t="s">
        <v>589</v>
      </c>
      <c r="E19" s="560">
        <v>6.14</v>
      </c>
      <c r="F19" s="560">
        <v>6.85</v>
      </c>
      <c r="G19" s="561"/>
    </row>
    <row r="20" spans="2:7">
      <c r="B20" s="558" t="s">
        <v>601</v>
      </c>
      <c r="C20" s="559" t="s">
        <v>506</v>
      </c>
      <c r="D20" s="558" t="s">
        <v>589</v>
      </c>
      <c r="E20" s="560">
        <v>2.37</v>
      </c>
      <c r="F20" s="560">
        <v>2.54</v>
      </c>
      <c r="G20" s="561"/>
    </row>
    <row r="21" spans="2:7">
      <c r="B21" s="558" t="s">
        <v>602</v>
      </c>
      <c r="C21" s="559" t="s">
        <v>508</v>
      </c>
      <c r="D21" s="558" t="s">
        <v>589</v>
      </c>
      <c r="E21" s="560">
        <v>0.71</v>
      </c>
      <c r="F21" s="560">
        <v>0.75</v>
      </c>
      <c r="G21" s="561"/>
    </row>
    <row r="22" spans="2:7">
      <c r="B22" s="571" t="s">
        <v>59</v>
      </c>
      <c r="C22" s="571" t="s">
        <v>603</v>
      </c>
      <c r="D22" s="572" t="s">
        <v>589</v>
      </c>
      <c r="E22" s="573">
        <v>0</v>
      </c>
      <c r="F22" s="573">
        <v>0</v>
      </c>
      <c r="G22" s="550"/>
    </row>
    <row r="23" spans="2:7">
      <c r="B23" s="571" t="s">
        <v>61</v>
      </c>
      <c r="C23" s="574" t="s">
        <v>524</v>
      </c>
      <c r="D23" s="571" t="s">
        <v>589</v>
      </c>
      <c r="E23" s="573">
        <v>1.71</v>
      </c>
      <c r="F23" s="573">
        <v>2</v>
      </c>
      <c r="G23" s="550" t="s">
        <v>604</v>
      </c>
    </row>
    <row r="24" spans="2:7">
      <c r="B24" s="483" t="s">
        <v>605</v>
      </c>
      <c r="C24" s="483" t="s">
        <v>606</v>
      </c>
      <c r="D24" s="483" t="s">
        <v>589</v>
      </c>
      <c r="E24" s="573">
        <v>5.85</v>
      </c>
      <c r="F24" s="573">
        <v>6.42</v>
      </c>
      <c r="G24" s="550"/>
    </row>
    <row r="25" spans="2:7">
      <c r="B25" s="483" t="s">
        <v>236</v>
      </c>
      <c r="C25" s="575" t="s">
        <v>607</v>
      </c>
      <c r="D25" s="483" t="s">
        <v>589</v>
      </c>
      <c r="E25" s="573">
        <v>3.14</v>
      </c>
      <c r="F25" s="573">
        <v>3.5</v>
      </c>
      <c r="G25" s="550"/>
    </row>
    <row r="26" spans="2:7">
      <c r="B26" s="517" t="s">
        <v>608</v>
      </c>
      <c r="C26" s="517" t="s">
        <v>609</v>
      </c>
      <c r="D26" s="517" t="s">
        <v>589</v>
      </c>
      <c r="E26" s="576">
        <v>0.38</v>
      </c>
      <c r="F26" s="576">
        <v>0.46</v>
      </c>
      <c r="G26" s="556"/>
    </row>
    <row r="27" spans="2:7" ht="17.25" customHeight="1">
      <c r="B27" s="483" t="s">
        <v>610</v>
      </c>
      <c r="C27" s="531" t="s">
        <v>611</v>
      </c>
      <c r="D27" s="531"/>
      <c r="E27" s="577"/>
      <c r="F27" s="577"/>
      <c r="G27" s="578"/>
    </row>
    <row r="28" spans="2:7">
      <c r="B28" s="579" t="s">
        <v>612</v>
      </c>
      <c r="C28" s="579" t="s">
        <v>613</v>
      </c>
      <c r="D28" s="579" t="s">
        <v>614</v>
      </c>
      <c r="E28" s="891">
        <f>IFERROR(E29/E14/12*1000, 0)</f>
        <v>1401.3082576740169</v>
      </c>
      <c r="F28" s="892"/>
      <c r="G28" s="580"/>
    </row>
    <row r="29" spans="2:7">
      <c r="B29" s="581" t="s">
        <v>615</v>
      </c>
      <c r="C29" s="582" t="s">
        <v>616</v>
      </c>
      <c r="D29" s="581" t="s">
        <v>582</v>
      </c>
      <c r="E29" s="893">
        <f>VAS073_F_Darbouzmokesci23IsViso</f>
        <v>129.64904000000001</v>
      </c>
      <c r="F29" s="894"/>
      <c r="G29" s="583" t="s">
        <v>70</v>
      </c>
    </row>
    <row r="30" spans="2:7">
      <c r="B30" s="567" t="s">
        <v>89</v>
      </c>
      <c r="C30" s="489" t="s">
        <v>617</v>
      </c>
      <c r="D30" s="489" t="s">
        <v>614</v>
      </c>
      <c r="E30" s="895">
        <f>IFERROR(E31/E18/12*1000, 0)</f>
        <v>1436.7149313087496</v>
      </c>
      <c r="F30" s="896"/>
      <c r="G30" s="584"/>
    </row>
    <row r="31" spans="2:7">
      <c r="B31" s="545" t="s">
        <v>618</v>
      </c>
      <c r="C31" s="582" t="s">
        <v>619</v>
      </c>
      <c r="D31" s="581" t="s">
        <v>582</v>
      </c>
      <c r="E31" s="881">
        <f>VAS073_F_Darbouzmokesci24IsViso</f>
        <v>158.95814000000001</v>
      </c>
      <c r="F31" s="882"/>
      <c r="G31" s="583" t="s">
        <v>70</v>
      </c>
    </row>
    <row r="32" spans="2:7">
      <c r="B32" s="517" t="s">
        <v>91</v>
      </c>
      <c r="C32" s="585" t="s">
        <v>620</v>
      </c>
      <c r="D32" s="489" t="s">
        <v>614</v>
      </c>
      <c r="E32" s="897">
        <f>IFERROR(E33/E22/12*1000, 0)</f>
        <v>0</v>
      </c>
      <c r="F32" s="898"/>
      <c r="G32" s="584"/>
    </row>
    <row r="33" spans="2:11">
      <c r="B33" s="545" t="s">
        <v>621</v>
      </c>
      <c r="C33" s="582" t="s">
        <v>622</v>
      </c>
      <c r="D33" s="581" t="s">
        <v>582</v>
      </c>
      <c r="E33" s="881">
        <f>VAS073_F_Darbouzmokesci25PavirsiniuNuoteku</f>
        <v>0</v>
      </c>
      <c r="F33" s="882"/>
      <c r="G33" s="583" t="s">
        <v>70</v>
      </c>
    </row>
    <row r="34" spans="2:11">
      <c r="B34" s="489" t="s">
        <v>400</v>
      </c>
      <c r="C34" s="586" t="s">
        <v>623</v>
      </c>
      <c r="D34" s="517" t="s">
        <v>614</v>
      </c>
      <c r="E34" s="891">
        <f>IFERROR(E35/E23/12*1000, 0)</f>
        <v>1595.9044834307992</v>
      </c>
      <c r="F34" s="892"/>
      <c r="G34" s="587"/>
    </row>
    <row r="35" spans="2:11">
      <c r="B35" s="545" t="s">
        <v>624</v>
      </c>
      <c r="C35" s="582" t="s">
        <v>625</v>
      </c>
      <c r="D35" s="581" t="s">
        <v>582</v>
      </c>
      <c r="E35" s="881">
        <f>VAS073_F_Darbouzmokesci2Apskaitosveikla1</f>
        <v>32.747959999999999</v>
      </c>
      <c r="F35" s="882"/>
      <c r="G35" s="583" t="s">
        <v>70</v>
      </c>
    </row>
    <row r="36" spans="2:11">
      <c r="B36" s="489" t="s">
        <v>404</v>
      </c>
      <c r="C36" s="568" t="s">
        <v>626</v>
      </c>
      <c r="D36" s="489" t="s">
        <v>614</v>
      </c>
      <c r="E36" s="891">
        <f>IFERROR(E37/E24/12*1000, 0)</f>
        <v>1394.9434725071228</v>
      </c>
      <c r="F36" s="892"/>
      <c r="G36" s="584"/>
    </row>
    <row r="37" spans="2:11">
      <c r="B37" s="545" t="s">
        <v>627</v>
      </c>
      <c r="C37" s="582" t="s">
        <v>628</v>
      </c>
      <c r="D37" s="581" t="s">
        <v>582</v>
      </c>
      <c r="E37" s="881">
        <f>VAS073_F_Darbouzmokesci33IsViso+VAS073_F_Darbouzmokesci34IsViso+VAS073_F_Darbouzmokesci35PavirsiniuNuoteku+VAS073_F_Darbouzmokesci3Apskaitosveikla1</f>
        <v>97.925031770000018</v>
      </c>
      <c r="F37" s="882"/>
      <c r="G37" s="583" t="s">
        <v>70</v>
      </c>
    </row>
    <row r="38" spans="2:11">
      <c r="B38" s="489" t="s">
        <v>405</v>
      </c>
      <c r="C38" s="568" t="s">
        <v>629</v>
      </c>
      <c r="D38" s="489" t="s">
        <v>614</v>
      </c>
      <c r="E38" s="891">
        <f>IFERROR(E39/E25/12*1000, 0)</f>
        <v>2137.2282987122653</v>
      </c>
      <c r="F38" s="892"/>
      <c r="G38" s="584"/>
    </row>
    <row r="39" spans="2:11">
      <c r="B39" s="545" t="s">
        <v>630</v>
      </c>
      <c r="C39" s="582" t="s">
        <v>631</v>
      </c>
      <c r="D39" s="581" t="s">
        <v>582</v>
      </c>
      <c r="E39" s="881">
        <f>VAS073_F_Darbouzmokesci53IsViso+VAS073_F_Darbouzmokesci54IsViso+VAS073_F_Darbouzmokesci55PavirsiniuNuoteku+VAS073_F_Darbouzmokesci5Apskaitosveikla1</f>
        <v>80.530762295478169</v>
      </c>
      <c r="F39" s="882"/>
      <c r="G39" s="583" t="s">
        <v>70</v>
      </c>
    </row>
    <row r="40" spans="2:11">
      <c r="B40" s="524" t="s">
        <v>409</v>
      </c>
      <c r="C40" s="588" t="s">
        <v>632</v>
      </c>
      <c r="D40" s="589" t="s">
        <v>614</v>
      </c>
      <c r="E40" s="883">
        <f>IFERROR((E29+E31+E33+E35+E37+E39)/E12/12*1000, 0)</f>
        <v>1507.4524492263183</v>
      </c>
      <c r="F40" s="884"/>
      <c r="G40" s="590"/>
    </row>
    <row r="41" spans="2:11" ht="25.5">
      <c r="B41" s="483" t="s">
        <v>413</v>
      </c>
      <c r="C41" s="591" t="s">
        <v>633</v>
      </c>
      <c r="D41" s="483" t="s">
        <v>634</v>
      </c>
      <c r="E41" s="885">
        <f>IFERROR((E13+E24)/E25, 0)</f>
        <v>7.7993630573248414</v>
      </c>
      <c r="F41" s="886"/>
      <c r="G41" s="550"/>
    </row>
    <row r="42" spans="2:11">
      <c r="C42" s="488"/>
    </row>
    <row r="43" spans="2:11">
      <c r="C43" s="1" t="s">
        <v>583</v>
      </c>
    </row>
    <row r="44" spans="2:11">
      <c r="E44" s="549"/>
      <c r="F44" s="549"/>
    </row>
    <row r="45" spans="2:11">
      <c r="C45" s="887" t="s">
        <v>635</v>
      </c>
      <c r="D45" s="887"/>
      <c r="E45" s="88"/>
      <c r="F45" s="88"/>
      <c r="G45" s="88"/>
      <c r="H45" s="88"/>
      <c r="I45" s="88"/>
      <c r="J45" s="88"/>
      <c r="K45" s="88"/>
    </row>
    <row r="46" spans="2:11">
      <c r="C46" s="888" t="s">
        <v>636</v>
      </c>
      <c r="D46" s="888"/>
      <c r="E46" s="888"/>
      <c r="F46" s="888"/>
      <c r="G46" s="888"/>
      <c r="H46" s="888"/>
      <c r="I46" s="888"/>
      <c r="J46" s="888"/>
      <c r="K46" s="888"/>
    </row>
    <row r="47" spans="2:11">
      <c r="C47" s="888"/>
      <c r="D47" s="888"/>
      <c r="E47" s="888"/>
      <c r="F47" s="888"/>
      <c r="G47" s="888"/>
      <c r="H47" s="888"/>
      <c r="I47" s="888"/>
      <c r="J47" s="888"/>
      <c r="K47" s="888"/>
    </row>
    <row r="48" spans="2:11">
      <c r="C48" s="888"/>
      <c r="D48" s="888"/>
      <c r="E48" s="888"/>
      <c r="F48" s="888"/>
      <c r="G48" s="888"/>
      <c r="H48" s="888"/>
      <c r="I48" s="888"/>
      <c r="J48" s="888"/>
      <c r="K48" s="888"/>
    </row>
    <row r="49" spans="3:11">
      <c r="C49" s="888"/>
      <c r="D49" s="888"/>
      <c r="E49" s="888"/>
      <c r="F49" s="888"/>
      <c r="G49" s="888"/>
      <c r="H49" s="888"/>
      <c r="I49" s="888"/>
      <c r="J49" s="888"/>
      <c r="K49" s="888"/>
    </row>
    <row r="50" spans="3:11">
      <c r="C50" s="888"/>
      <c r="D50" s="888"/>
      <c r="E50" s="888"/>
      <c r="F50" s="888"/>
      <c r="G50" s="888"/>
      <c r="H50" s="888"/>
      <c r="I50" s="888"/>
      <c r="J50" s="888"/>
      <c r="K50" s="888"/>
    </row>
    <row r="51" spans="3:11">
      <c r="C51" s="888"/>
      <c r="D51" s="888"/>
      <c r="E51" s="888"/>
      <c r="F51" s="888"/>
      <c r="G51" s="888"/>
      <c r="H51" s="888"/>
      <c r="I51" s="888"/>
      <c r="J51" s="888"/>
      <c r="K51" s="888"/>
    </row>
    <row r="52" spans="3:11" ht="119.25" customHeight="1">
      <c r="C52" s="888"/>
      <c r="D52" s="888"/>
      <c r="E52" s="888"/>
      <c r="F52" s="888"/>
      <c r="G52" s="888"/>
      <c r="H52" s="888"/>
      <c r="I52" s="888"/>
      <c r="J52" s="888"/>
      <c r="K52" s="888"/>
    </row>
  </sheetData>
  <sheetProtection password="F757" sheet="1" objects="1" scenarios="1"/>
  <mergeCells count="18">
    <mergeCell ref="C46:K52"/>
    <mergeCell ref="E9:F9"/>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B8:G8"/>
    <mergeCell ref="C45:D45"/>
  </mergeCells>
  <pageMargins left="0.7" right="0.7" top="0.75" bottom="0.75" header="0.3" footer="0.3"/>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07"/>
  <sheetViews>
    <sheetView topLeftCell="A34" zoomScale="148" zoomScaleNormal="148" workbookViewId="0">
      <selection activeCell="E90" sqref="E90"/>
    </sheetView>
  </sheetViews>
  <sheetFormatPr defaultColWidth="9.140625" defaultRowHeight="15"/>
  <cols>
    <col min="1" max="1" width="9.140625" style="479"/>
    <col min="2" max="2" width="10.42578125" style="479" customWidth="1"/>
    <col min="3" max="3" width="89.7109375" style="479" customWidth="1"/>
    <col min="4" max="4" width="16" style="479" customWidth="1"/>
    <col min="5" max="5" width="22.140625" style="479" customWidth="1"/>
    <col min="6" max="6" width="34.28515625" style="479" customWidth="1"/>
    <col min="7" max="7" width="14.85546875" style="479" customWidth="1"/>
    <col min="8" max="16384" width="9.140625" style="479"/>
  </cols>
  <sheetData>
    <row r="1" spans="1:7">
      <c r="A1" s="480" t="s">
        <v>0</v>
      </c>
      <c r="B1" s="481"/>
      <c r="C1" s="481"/>
      <c r="D1" s="481"/>
      <c r="E1" s="481"/>
      <c r="F1" s="481"/>
      <c r="G1" s="481"/>
    </row>
    <row r="2" spans="1:7">
      <c r="A2" s="480" t="s">
        <v>1</v>
      </c>
      <c r="B2" s="481"/>
      <c r="C2" s="481"/>
      <c r="D2" s="481"/>
      <c r="E2" s="481"/>
      <c r="F2" s="481"/>
      <c r="G2" s="481"/>
    </row>
    <row r="3" spans="1:7">
      <c r="A3" s="481"/>
      <c r="B3" s="481"/>
      <c r="C3" s="481"/>
      <c r="D3" s="481"/>
      <c r="E3" s="481"/>
      <c r="F3" s="481"/>
      <c r="G3" s="481"/>
    </row>
    <row r="4" spans="1:7">
      <c r="A4" s="481"/>
      <c r="B4" s="481"/>
      <c r="C4" s="481"/>
      <c r="D4" s="481"/>
      <c r="E4" s="481"/>
      <c r="F4" s="481"/>
      <c r="G4" s="481"/>
    </row>
    <row r="5" spans="1:7">
      <c r="A5" s="482" t="s">
        <v>637</v>
      </c>
      <c r="B5" s="481"/>
      <c r="C5" s="481"/>
      <c r="D5" s="481"/>
      <c r="E5" s="481"/>
      <c r="F5" s="481"/>
      <c r="G5" s="481"/>
    </row>
    <row r="6" spans="1:7">
      <c r="A6" s="481"/>
      <c r="B6" s="481"/>
      <c r="C6" s="481"/>
      <c r="D6" s="481"/>
      <c r="E6" s="481"/>
      <c r="F6" s="481"/>
      <c r="G6" s="481"/>
    </row>
    <row r="8" spans="1:7" ht="27" customHeight="1">
      <c r="B8" s="877" t="s">
        <v>638</v>
      </c>
      <c r="C8" s="877"/>
      <c r="D8" s="877"/>
      <c r="E8" s="877"/>
    </row>
    <row r="9" spans="1:7">
      <c r="B9" s="483" t="s">
        <v>4</v>
      </c>
      <c r="C9" s="531" t="s">
        <v>639</v>
      </c>
      <c r="D9" s="592" t="s">
        <v>491</v>
      </c>
      <c r="E9" s="487" t="s">
        <v>6</v>
      </c>
      <c r="F9" s="593"/>
      <c r="G9" s="488"/>
    </row>
    <row r="10" spans="1:7" ht="16.5" customHeight="1">
      <c r="B10" s="594"/>
      <c r="C10" s="595" t="s">
        <v>640</v>
      </c>
      <c r="D10" s="596"/>
      <c r="E10" s="597"/>
      <c r="F10" s="593"/>
      <c r="G10" s="488"/>
    </row>
    <row r="11" spans="1:7" ht="15.75">
      <c r="B11" s="598">
        <v>1</v>
      </c>
      <c r="C11" s="599" t="s">
        <v>641</v>
      </c>
      <c r="D11" s="600" t="s">
        <v>642</v>
      </c>
      <c r="E11" s="601">
        <v>390.1</v>
      </c>
      <c r="F11" s="602"/>
      <c r="G11" s="488"/>
    </row>
    <row r="12" spans="1:7" ht="15.75">
      <c r="B12" s="603">
        <v>2</v>
      </c>
      <c r="C12" s="604" t="s">
        <v>643</v>
      </c>
      <c r="D12" s="605" t="s">
        <v>642</v>
      </c>
      <c r="E12" s="606">
        <v>390.1</v>
      </c>
      <c r="F12" s="593"/>
      <c r="G12" s="488"/>
    </row>
    <row r="13" spans="1:7" ht="15.75">
      <c r="B13" s="607">
        <v>3</v>
      </c>
      <c r="C13" s="608" t="s">
        <v>644</v>
      </c>
      <c r="D13" s="609" t="s">
        <v>642</v>
      </c>
      <c r="E13" s="610">
        <v>362.1</v>
      </c>
      <c r="F13" s="593"/>
      <c r="G13" s="488"/>
    </row>
    <row r="14" spans="1:7" ht="15.75">
      <c r="B14" s="611" t="s">
        <v>645</v>
      </c>
      <c r="C14" s="612" t="s">
        <v>646</v>
      </c>
      <c r="D14" s="613" t="s">
        <v>647</v>
      </c>
      <c r="E14" s="614">
        <f>$F$107+$G$107</f>
        <v>0</v>
      </c>
      <c r="F14" s="615"/>
      <c r="G14" s="488"/>
    </row>
    <row r="15" spans="1:7">
      <c r="B15" s="616" t="s">
        <v>648</v>
      </c>
      <c r="C15" s="617" t="s">
        <v>649</v>
      </c>
      <c r="D15" s="618" t="s">
        <v>650</v>
      </c>
      <c r="E15" s="619">
        <v>0</v>
      </c>
      <c r="F15" s="615"/>
    </row>
    <row r="16" spans="1:7">
      <c r="B16" s="620" t="s">
        <v>651</v>
      </c>
      <c r="C16" s="621" t="s">
        <v>554</v>
      </c>
      <c r="D16" s="622" t="s">
        <v>652</v>
      </c>
      <c r="E16" s="623">
        <v>0</v>
      </c>
      <c r="F16" s="615"/>
    </row>
    <row r="17" spans="2:7" ht="15.75">
      <c r="B17" s="607" t="s">
        <v>653</v>
      </c>
      <c r="C17" s="624" t="s">
        <v>654</v>
      </c>
      <c r="D17" s="625" t="s">
        <v>647</v>
      </c>
      <c r="E17" s="626">
        <f>E18+E23+E25</f>
        <v>289.60000000000002</v>
      </c>
      <c r="F17" s="593"/>
    </row>
    <row r="18" spans="2:7" ht="15.75">
      <c r="B18" s="627" t="s">
        <v>655</v>
      </c>
      <c r="C18" s="628" t="s">
        <v>656</v>
      </c>
      <c r="D18" s="629" t="s">
        <v>642</v>
      </c>
      <c r="E18" s="630">
        <f>E19+E22</f>
        <v>182.2</v>
      </c>
      <c r="F18" s="615"/>
    </row>
    <row r="19" spans="2:7" ht="15.75">
      <c r="B19" s="611" t="s">
        <v>657</v>
      </c>
      <c r="C19" s="612" t="s">
        <v>658</v>
      </c>
      <c r="D19" s="613" t="s">
        <v>647</v>
      </c>
      <c r="E19" s="631">
        <v>84.9</v>
      </c>
      <c r="F19" s="632"/>
    </row>
    <row r="20" spans="2:7">
      <c r="B20" s="633" t="s">
        <v>659</v>
      </c>
      <c r="C20" s="634" t="s">
        <v>660</v>
      </c>
      <c r="D20" s="635" t="s">
        <v>650</v>
      </c>
      <c r="E20" s="631">
        <v>2.8</v>
      </c>
      <c r="F20" s="632"/>
    </row>
    <row r="21" spans="2:7">
      <c r="B21" s="633" t="s">
        <v>661</v>
      </c>
      <c r="C21" s="634" t="s">
        <v>649</v>
      </c>
      <c r="D21" s="635" t="s">
        <v>650</v>
      </c>
      <c r="E21" s="631">
        <v>0</v>
      </c>
      <c r="F21" s="636"/>
    </row>
    <row r="22" spans="2:7" ht="15.75">
      <c r="B22" s="611" t="s">
        <v>662</v>
      </c>
      <c r="C22" s="612" t="s">
        <v>663</v>
      </c>
      <c r="D22" s="613" t="s">
        <v>647</v>
      </c>
      <c r="E22" s="631">
        <v>97.3</v>
      </c>
      <c r="F22" s="637"/>
    </row>
    <row r="23" spans="2:7" ht="15.75">
      <c r="B23" s="627" t="s">
        <v>664</v>
      </c>
      <c r="C23" s="628" t="s">
        <v>665</v>
      </c>
      <c r="D23" s="629" t="s">
        <v>642</v>
      </c>
      <c r="E23" s="638">
        <v>107.4</v>
      </c>
      <c r="F23" s="615"/>
    </row>
    <row r="24" spans="2:7" ht="15.75">
      <c r="B24" s="611" t="s">
        <v>666</v>
      </c>
      <c r="C24" s="612" t="s">
        <v>667</v>
      </c>
      <c r="D24" s="613" t="s">
        <v>647</v>
      </c>
      <c r="E24" s="631">
        <v>46.3</v>
      </c>
      <c r="F24" s="615"/>
    </row>
    <row r="25" spans="2:7" ht="15.75">
      <c r="B25" s="603" t="s">
        <v>668</v>
      </c>
      <c r="C25" s="604" t="s">
        <v>669</v>
      </c>
      <c r="D25" s="605" t="s">
        <v>642</v>
      </c>
      <c r="E25" s="606">
        <v>0</v>
      </c>
    </row>
    <row r="26" spans="2:7" ht="15.75">
      <c r="B26" s="639" t="s">
        <v>670</v>
      </c>
      <c r="C26" s="640" t="s">
        <v>671</v>
      </c>
      <c r="D26" s="641" t="s">
        <v>642</v>
      </c>
      <c r="E26" s="642">
        <v>0</v>
      </c>
      <c r="F26" s="615"/>
      <c r="G26" s="562"/>
    </row>
    <row r="27" spans="2:7" ht="15.75">
      <c r="B27" s="643" t="s">
        <v>672</v>
      </c>
      <c r="C27" s="644" t="s">
        <v>673</v>
      </c>
      <c r="D27" s="645" t="s">
        <v>642</v>
      </c>
      <c r="E27" s="646">
        <f>E11-E17-E26</f>
        <v>100.5</v>
      </c>
      <c r="F27" s="593"/>
    </row>
    <row r="28" spans="2:7" ht="15.75">
      <c r="B28" s="647" t="s">
        <v>674</v>
      </c>
      <c r="C28" s="612" t="s">
        <v>675</v>
      </c>
      <c r="D28" s="613" t="s">
        <v>647</v>
      </c>
      <c r="E28" s="648">
        <f>E11-E13</f>
        <v>28</v>
      </c>
      <c r="F28" s="488"/>
      <c r="G28" s="649"/>
    </row>
    <row r="29" spans="2:7">
      <c r="B29" s="647" t="s">
        <v>676</v>
      </c>
      <c r="C29" s="612" t="s">
        <v>677</v>
      </c>
      <c r="D29" s="613" t="s">
        <v>652</v>
      </c>
      <c r="E29" s="648">
        <f>E13-E17-E26-E31</f>
        <v>157.4</v>
      </c>
      <c r="F29" s="488"/>
      <c r="G29" s="649"/>
    </row>
    <row r="30" spans="2:7" ht="15.75">
      <c r="B30" s="611" t="s">
        <v>678</v>
      </c>
      <c r="C30" s="612" t="s">
        <v>679</v>
      </c>
      <c r="D30" s="613" t="s">
        <v>647</v>
      </c>
      <c r="E30" s="650">
        <f>$E$14-$E$19</f>
        <v>-84.9</v>
      </c>
      <c r="F30" s="593"/>
    </row>
    <row r="31" spans="2:7">
      <c r="B31" s="651" t="s">
        <v>680</v>
      </c>
      <c r="C31" s="634" t="s">
        <v>681</v>
      </c>
      <c r="D31" s="635" t="s">
        <v>650</v>
      </c>
      <c r="E31" s="652">
        <f>($E$14-$E$20)-($E$19-$E$20)</f>
        <v>-84.9</v>
      </c>
      <c r="F31" s="593"/>
    </row>
    <row r="32" spans="2:7">
      <c r="B32" s="651" t="s">
        <v>682</v>
      </c>
      <c r="C32" s="653" t="s">
        <v>683</v>
      </c>
      <c r="D32" s="654" t="s">
        <v>652</v>
      </c>
      <c r="E32" s="655">
        <f>E15-E21</f>
        <v>0</v>
      </c>
      <c r="F32" s="593"/>
    </row>
    <row r="33" spans="2:6">
      <c r="B33" s="656"/>
      <c r="C33" s="595" t="s">
        <v>684</v>
      </c>
      <c r="D33" s="596"/>
      <c r="E33" s="597"/>
      <c r="F33" s="593"/>
    </row>
    <row r="34" spans="2:6" ht="15.75">
      <c r="B34" s="607" t="s">
        <v>685</v>
      </c>
      <c r="C34" s="624" t="s">
        <v>686</v>
      </c>
      <c r="D34" s="613" t="s">
        <v>647</v>
      </c>
      <c r="E34" s="626">
        <f>E35+E36</f>
        <v>578.70000000000005</v>
      </c>
      <c r="F34" s="593"/>
    </row>
    <row r="35" spans="2:6" ht="15.75">
      <c r="B35" s="611" t="s">
        <v>687</v>
      </c>
      <c r="C35" s="612" t="s">
        <v>688</v>
      </c>
      <c r="D35" s="613" t="s">
        <v>647</v>
      </c>
      <c r="E35" s="657">
        <v>576.5</v>
      </c>
      <c r="F35" s="488"/>
    </row>
    <row r="36" spans="2:6" ht="15.75">
      <c r="B36" s="611" t="s">
        <v>689</v>
      </c>
      <c r="C36" s="658" t="s">
        <v>690</v>
      </c>
      <c r="D36" s="613" t="s">
        <v>647</v>
      </c>
      <c r="E36" s="657">
        <v>2.2000000000000002</v>
      </c>
      <c r="F36" s="488"/>
    </row>
    <row r="37" spans="2:6" ht="25.5">
      <c r="B37" s="659" t="s">
        <v>691</v>
      </c>
      <c r="C37" s="660" t="s">
        <v>692</v>
      </c>
      <c r="D37" s="661" t="s">
        <v>693</v>
      </c>
      <c r="E37" s="662">
        <v>578.70000000000005</v>
      </c>
      <c r="F37" s="663"/>
    </row>
    <row r="38" spans="2:6" ht="25.5">
      <c r="B38" s="664" t="s">
        <v>694</v>
      </c>
      <c r="C38" s="665" t="s">
        <v>695</v>
      </c>
      <c r="D38" s="666" t="s">
        <v>696</v>
      </c>
      <c r="E38" s="667">
        <v>578.70000000000005</v>
      </c>
      <c r="F38" s="663"/>
    </row>
    <row r="39" spans="2:6" ht="17.25">
      <c r="B39" s="639" t="s">
        <v>697</v>
      </c>
      <c r="C39" s="640" t="s">
        <v>698</v>
      </c>
      <c r="D39" s="661" t="s">
        <v>693</v>
      </c>
      <c r="E39" s="642">
        <v>578.70000000000005</v>
      </c>
      <c r="F39" s="593"/>
    </row>
    <row r="40" spans="2:6" ht="15.75">
      <c r="B40" s="668" t="s">
        <v>699</v>
      </c>
      <c r="C40" s="669" t="s">
        <v>700</v>
      </c>
      <c r="D40" s="609" t="s">
        <v>642</v>
      </c>
      <c r="E40" s="670">
        <v>0.65500000000000003</v>
      </c>
      <c r="F40" s="671"/>
    </row>
    <row r="41" spans="2:6" ht="15.75">
      <c r="B41" s="900" t="s">
        <v>701</v>
      </c>
      <c r="C41" s="672" t="s">
        <v>702</v>
      </c>
      <c r="D41" s="673" t="s">
        <v>642</v>
      </c>
      <c r="E41" s="674">
        <f>E43+E49+E52</f>
        <v>274.5</v>
      </c>
      <c r="F41" s="488"/>
    </row>
    <row r="42" spans="2:6" ht="15.75">
      <c r="B42" s="901"/>
      <c r="C42" s="672" t="s">
        <v>703</v>
      </c>
      <c r="D42" s="673" t="s">
        <v>642</v>
      </c>
      <c r="E42" s="674">
        <f>$E$44+$E$47+$E$50+$E$52</f>
        <v>274.5</v>
      </c>
      <c r="F42" s="488"/>
    </row>
    <row r="43" spans="2:6">
      <c r="B43" s="675" t="s">
        <v>704</v>
      </c>
      <c r="C43" s="624" t="s">
        <v>705</v>
      </c>
      <c r="D43" s="609" t="s">
        <v>652</v>
      </c>
      <c r="E43" s="626">
        <f>E44+E46</f>
        <v>153.10000000000002</v>
      </c>
      <c r="F43" s="615"/>
    </row>
    <row r="44" spans="2:6">
      <c r="B44" s="676" t="s">
        <v>706</v>
      </c>
      <c r="C44" s="612" t="s">
        <v>707</v>
      </c>
      <c r="D44" s="613" t="s">
        <v>652</v>
      </c>
      <c r="E44" s="657">
        <v>83.7</v>
      </c>
      <c r="F44" s="488"/>
    </row>
    <row r="45" spans="2:6">
      <c r="B45" s="677" t="s">
        <v>708</v>
      </c>
      <c r="C45" s="634" t="s">
        <v>709</v>
      </c>
      <c r="D45" s="613" t="s">
        <v>652</v>
      </c>
      <c r="E45" s="631">
        <v>0</v>
      </c>
      <c r="F45" s="636"/>
    </row>
    <row r="46" spans="2:6">
      <c r="B46" s="678" t="s">
        <v>710</v>
      </c>
      <c r="C46" s="679" t="s">
        <v>711</v>
      </c>
      <c r="D46" s="680" t="s">
        <v>652</v>
      </c>
      <c r="E46" s="619">
        <v>69.400000000000006</v>
      </c>
      <c r="F46" s="636"/>
    </row>
    <row r="47" spans="2:6">
      <c r="B47" s="681" t="s">
        <v>712</v>
      </c>
      <c r="C47" s="682" t="s">
        <v>713</v>
      </c>
      <c r="D47" s="680" t="s">
        <v>652</v>
      </c>
      <c r="E47" s="619">
        <v>69.400000000000006</v>
      </c>
      <c r="F47" s="636"/>
    </row>
    <row r="48" spans="2:6">
      <c r="B48" s="681" t="s">
        <v>714</v>
      </c>
      <c r="C48" s="682" t="s">
        <v>715</v>
      </c>
      <c r="D48" s="680" t="s">
        <v>652</v>
      </c>
      <c r="E48" s="619">
        <v>0</v>
      </c>
      <c r="F48" s="637"/>
    </row>
    <row r="49" spans="2:6" ht="15.75">
      <c r="B49" s="607" t="s">
        <v>716</v>
      </c>
      <c r="C49" s="624" t="s">
        <v>717</v>
      </c>
      <c r="D49" s="609" t="s">
        <v>642</v>
      </c>
      <c r="E49" s="610">
        <v>121.4</v>
      </c>
      <c r="F49" s="615"/>
    </row>
    <row r="50" spans="2:6">
      <c r="B50" s="611" t="s">
        <v>718</v>
      </c>
      <c r="C50" s="683" t="s">
        <v>719</v>
      </c>
      <c r="D50" s="635" t="s">
        <v>650</v>
      </c>
      <c r="E50" s="657">
        <v>121.4</v>
      </c>
      <c r="F50" s="488"/>
    </row>
    <row r="51" spans="2:6">
      <c r="B51" s="684" t="s">
        <v>720</v>
      </c>
      <c r="C51" s="685" t="s">
        <v>721</v>
      </c>
      <c r="D51" s="618" t="s">
        <v>650</v>
      </c>
      <c r="E51" s="686">
        <v>0</v>
      </c>
      <c r="F51" s="488"/>
    </row>
    <row r="52" spans="2:6" ht="15.75">
      <c r="B52" s="639" t="s">
        <v>722</v>
      </c>
      <c r="C52" s="640" t="s">
        <v>723</v>
      </c>
      <c r="D52" s="641" t="s">
        <v>642</v>
      </c>
      <c r="E52" s="642">
        <v>0</v>
      </c>
      <c r="F52" s="615"/>
    </row>
    <row r="53" spans="2:6" ht="15.75">
      <c r="B53" s="607" t="s">
        <v>724</v>
      </c>
      <c r="C53" s="624" t="s">
        <v>725</v>
      </c>
      <c r="D53" s="645" t="s">
        <v>642</v>
      </c>
      <c r="E53" s="626">
        <f>E34-E41</f>
        <v>304.20000000000005</v>
      </c>
      <c r="F53" s="636"/>
    </row>
    <row r="54" spans="2:6" ht="15.75">
      <c r="B54" s="611" t="s">
        <v>726</v>
      </c>
      <c r="C54" s="612" t="s">
        <v>727</v>
      </c>
      <c r="D54" s="613" t="s">
        <v>647</v>
      </c>
      <c r="E54" s="687">
        <f>E53-E55</f>
        <v>304.20000000000005</v>
      </c>
      <c r="F54" s="615"/>
    </row>
    <row r="55" spans="2:6" ht="15.75">
      <c r="B55" s="611" t="s">
        <v>728</v>
      </c>
      <c r="C55" s="612" t="s">
        <v>729</v>
      </c>
      <c r="D55" s="613" t="s">
        <v>647</v>
      </c>
      <c r="E55" s="687">
        <f>(E44/(100-E71)*100)-E44</f>
        <v>0</v>
      </c>
      <c r="F55" s="615"/>
    </row>
    <row r="56" spans="2:6">
      <c r="B56" s="616" t="s">
        <v>730</v>
      </c>
      <c r="C56" s="688" t="s">
        <v>731</v>
      </c>
      <c r="D56" s="618" t="s">
        <v>650</v>
      </c>
      <c r="E56" s="689">
        <v>0</v>
      </c>
      <c r="F56" s="615"/>
    </row>
    <row r="57" spans="2:6">
      <c r="B57" s="656"/>
      <c r="C57" s="595" t="s">
        <v>732</v>
      </c>
      <c r="D57" s="596"/>
      <c r="E57" s="597"/>
      <c r="F57" s="615"/>
    </row>
    <row r="58" spans="2:6" ht="15.75">
      <c r="B58" s="607" t="s">
        <v>733</v>
      </c>
      <c r="C58" s="690" t="s">
        <v>734</v>
      </c>
      <c r="D58" s="609" t="s">
        <v>642</v>
      </c>
      <c r="E58" s="626">
        <f>SUM(E59:E60)</f>
        <v>0</v>
      </c>
    </row>
    <row r="59" spans="2:6" ht="15.75">
      <c r="B59" s="691" t="s">
        <v>735</v>
      </c>
      <c r="C59" s="692" t="s">
        <v>736</v>
      </c>
      <c r="D59" s="613" t="s">
        <v>647</v>
      </c>
      <c r="E59" s="693">
        <v>0</v>
      </c>
    </row>
    <row r="60" spans="2:6" ht="15.75">
      <c r="B60" s="694" t="s">
        <v>737</v>
      </c>
      <c r="C60" s="695" t="s">
        <v>738</v>
      </c>
      <c r="D60" s="680" t="s">
        <v>647</v>
      </c>
      <c r="E60" s="696">
        <v>0</v>
      </c>
      <c r="F60" s="671"/>
    </row>
    <row r="61" spans="2:6" ht="15.75">
      <c r="B61" s="639" t="s">
        <v>739</v>
      </c>
      <c r="C61" s="640" t="s">
        <v>740</v>
      </c>
      <c r="D61" s="641" t="s">
        <v>642</v>
      </c>
      <c r="E61" s="642">
        <v>0</v>
      </c>
    </row>
    <row r="62" spans="2:6" ht="15.75">
      <c r="B62" s="607" t="s">
        <v>741</v>
      </c>
      <c r="C62" s="624" t="s">
        <v>742</v>
      </c>
      <c r="D62" s="609" t="s">
        <v>642</v>
      </c>
      <c r="E62" s="610">
        <v>0</v>
      </c>
    </row>
    <row r="63" spans="2:6" ht="15.75">
      <c r="B63" s="684" t="s">
        <v>743</v>
      </c>
      <c r="C63" s="692" t="s">
        <v>736</v>
      </c>
      <c r="D63" s="613" t="s">
        <v>647</v>
      </c>
      <c r="E63" s="606">
        <v>0</v>
      </c>
    </row>
    <row r="64" spans="2:6" ht="15.75">
      <c r="B64" s="684" t="s">
        <v>744</v>
      </c>
      <c r="C64" s="695" t="s">
        <v>738</v>
      </c>
      <c r="D64" s="680" t="s">
        <v>647</v>
      </c>
      <c r="E64" s="686">
        <v>0</v>
      </c>
    </row>
    <row r="65" spans="1:5" ht="15.75">
      <c r="B65" s="697" t="s">
        <v>745</v>
      </c>
      <c r="C65" s="698" t="s">
        <v>746</v>
      </c>
      <c r="D65" s="699" t="s">
        <v>642</v>
      </c>
      <c r="E65" s="700">
        <f>E58-E62</f>
        <v>0</v>
      </c>
    </row>
    <row r="66" spans="1:5">
      <c r="B66" s="701"/>
      <c r="C66" s="595" t="s">
        <v>747</v>
      </c>
      <c r="D66" s="596"/>
      <c r="E66" s="597"/>
    </row>
    <row r="67" spans="1:5">
      <c r="A67" s="702"/>
      <c r="B67" s="703" t="s">
        <v>748</v>
      </c>
      <c r="C67" s="704" t="s">
        <v>749</v>
      </c>
      <c r="D67" s="704" t="s">
        <v>750</v>
      </c>
      <c r="E67" s="705">
        <f>IF(E11=0,0,E27/E11*100)</f>
        <v>25.762624967956931</v>
      </c>
    </row>
    <row r="68" spans="1:5">
      <c r="A68" s="702"/>
      <c r="B68" s="706" t="s">
        <v>751</v>
      </c>
      <c r="C68" s="707" t="s">
        <v>752</v>
      </c>
      <c r="D68" s="708" t="s">
        <v>750</v>
      </c>
      <c r="E68" s="709">
        <f>IF(E11=0,0,E28/E11*100)</f>
        <v>7.1776467572417317</v>
      </c>
    </row>
    <row r="69" spans="1:5">
      <c r="A69" s="702"/>
      <c r="B69" s="706" t="s">
        <v>753</v>
      </c>
      <c r="C69" s="707" t="s">
        <v>677</v>
      </c>
      <c r="D69" s="708" t="s">
        <v>750</v>
      </c>
      <c r="E69" s="709">
        <f>IF(E11=0,0,E29/E11*100)</f>
        <v>40.348628556780312</v>
      </c>
    </row>
    <row r="70" spans="1:5">
      <c r="A70" s="702"/>
      <c r="B70" s="706" t="s">
        <v>754</v>
      </c>
      <c r="C70" s="707" t="s">
        <v>679</v>
      </c>
      <c r="D70" s="708" t="s">
        <v>750</v>
      </c>
      <c r="E70" s="709">
        <f>IF(E11=0,0,E30/E11*100)</f>
        <v>-21.763650346065113</v>
      </c>
    </row>
    <row r="71" spans="1:5">
      <c r="A71" s="702"/>
      <c r="B71" s="710" t="s">
        <v>755</v>
      </c>
      <c r="C71" s="711" t="s">
        <v>681</v>
      </c>
      <c r="D71" s="708" t="s">
        <v>750</v>
      </c>
      <c r="E71" s="709">
        <f>IF(E14=0,0,E31/E14*100)</f>
        <v>0</v>
      </c>
    </row>
    <row r="72" spans="1:5">
      <c r="A72" s="702"/>
      <c r="B72" s="712" t="s">
        <v>756</v>
      </c>
      <c r="C72" s="713" t="s">
        <v>757</v>
      </c>
      <c r="D72" s="708" t="s">
        <v>750</v>
      </c>
      <c r="E72" s="714">
        <f>IF($E$13=0,0,($E$30-E31)/($E$13-E14)*100)</f>
        <v>0</v>
      </c>
    </row>
    <row r="73" spans="1:5">
      <c r="A73" s="702"/>
      <c r="B73" s="715" t="s">
        <v>758</v>
      </c>
      <c r="C73" s="716" t="s">
        <v>683</v>
      </c>
      <c r="D73" s="717" t="s">
        <v>750</v>
      </c>
      <c r="E73" s="718">
        <f>IF(E15=0,0,E32/E15*100)</f>
        <v>0</v>
      </c>
    </row>
    <row r="74" spans="1:5">
      <c r="A74" s="702"/>
      <c r="B74" s="719" t="s">
        <v>759</v>
      </c>
      <c r="C74" s="720" t="s">
        <v>760</v>
      </c>
      <c r="D74" s="721" t="s">
        <v>750</v>
      </c>
      <c r="E74" s="705">
        <f>IF(E34=0,0,E53/E34*100)</f>
        <v>52.566096423017107</v>
      </c>
    </row>
    <row r="75" spans="1:5">
      <c r="A75" s="702"/>
      <c r="B75" s="706" t="s">
        <v>761</v>
      </c>
      <c r="C75" s="707" t="s">
        <v>727</v>
      </c>
      <c r="D75" s="708" t="s">
        <v>750</v>
      </c>
      <c r="E75" s="722">
        <f>IF(E34=0,0,E54/E34*100)</f>
        <v>52.566096423017107</v>
      </c>
    </row>
    <row r="76" spans="1:5">
      <c r="A76" s="702"/>
      <c r="B76" s="706" t="s">
        <v>762</v>
      </c>
      <c r="C76" s="707" t="s">
        <v>729</v>
      </c>
      <c r="D76" s="708" t="s">
        <v>750</v>
      </c>
      <c r="E76" s="722">
        <f>IF(E34=0,0,E55/E34*100)</f>
        <v>0</v>
      </c>
    </row>
    <row r="77" spans="1:5">
      <c r="A77" s="702"/>
      <c r="B77" s="723" t="s">
        <v>763</v>
      </c>
      <c r="C77" s="716" t="s">
        <v>731</v>
      </c>
      <c r="D77" s="717" t="s">
        <v>750</v>
      </c>
      <c r="E77" s="724">
        <f>IF(E15=0,0,E56/E15*100)</f>
        <v>0</v>
      </c>
    </row>
    <row r="78" spans="1:5">
      <c r="B78" s="725" t="s">
        <v>764</v>
      </c>
      <c r="C78" s="726" t="s">
        <v>765</v>
      </c>
      <c r="D78" s="726" t="s">
        <v>750</v>
      </c>
      <c r="E78" s="727">
        <f>IF(E58=0,0,E65/E58*100)</f>
        <v>0</v>
      </c>
    </row>
    <row r="79" spans="1:5">
      <c r="B79" s="656"/>
      <c r="C79" s="595" t="s">
        <v>766</v>
      </c>
      <c r="D79" s="596"/>
      <c r="E79" s="597"/>
    </row>
    <row r="80" spans="1:5">
      <c r="B80" s="603" t="s">
        <v>767</v>
      </c>
      <c r="C80" s="605" t="s">
        <v>768</v>
      </c>
      <c r="D80" s="680" t="s">
        <v>634</v>
      </c>
      <c r="E80" s="728">
        <v>9779</v>
      </c>
    </row>
    <row r="81" spans="2:6">
      <c r="B81" s="639" t="s">
        <v>769</v>
      </c>
      <c r="C81" s="641" t="s">
        <v>770</v>
      </c>
      <c r="D81" s="729" t="s">
        <v>771</v>
      </c>
      <c r="E81" s="730">
        <v>6112</v>
      </c>
    </row>
    <row r="82" spans="2:6">
      <c r="B82" s="607" t="s">
        <v>772</v>
      </c>
      <c r="C82" s="609" t="s">
        <v>773</v>
      </c>
      <c r="D82" s="625" t="s">
        <v>771</v>
      </c>
      <c r="E82" s="731">
        <f>E83+E86+E87+E88+E89</f>
        <v>5855</v>
      </c>
    </row>
    <row r="83" spans="2:6">
      <c r="B83" s="684" t="s">
        <v>774</v>
      </c>
      <c r="C83" s="613" t="s">
        <v>775</v>
      </c>
      <c r="D83" s="613" t="s">
        <v>771</v>
      </c>
      <c r="E83" s="732">
        <f>SUM(E84:E85)</f>
        <v>4646</v>
      </c>
    </row>
    <row r="84" spans="2:6">
      <c r="B84" s="651" t="s">
        <v>776</v>
      </c>
      <c r="C84" s="733" t="s">
        <v>777</v>
      </c>
      <c r="D84" s="635" t="s">
        <v>771</v>
      </c>
      <c r="E84" s="734">
        <v>3116</v>
      </c>
    </row>
    <row r="85" spans="2:6">
      <c r="B85" s="651" t="s">
        <v>778</v>
      </c>
      <c r="C85" s="733" t="s">
        <v>779</v>
      </c>
      <c r="D85" s="635" t="s">
        <v>771</v>
      </c>
      <c r="E85" s="734">
        <v>1530</v>
      </c>
    </row>
    <row r="86" spans="2:6">
      <c r="B86" s="611" t="s">
        <v>780</v>
      </c>
      <c r="C86" s="613" t="s">
        <v>781</v>
      </c>
      <c r="D86" s="613" t="s">
        <v>771</v>
      </c>
      <c r="E86" s="735">
        <v>645</v>
      </c>
      <c r="F86" s="736"/>
    </row>
    <row r="87" spans="2:6">
      <c r="B87" s="611" t="s">
        <v>782</v>
      </c>
      <c r="C87" s="613" t="s">
        <v>783</v>
      </c>
      <c r="D87" s="613" t="s">
        <v>771</v>
      </c>
      <c r="E87" s="735">
        <v>244</v>
      </c>
      <c r="F87" s="736"/>
    </row>
    <row r="88" spans="2:6">
      <c r="B88" s="694" t="s">
        <v>784</v>
      </c>
      <c r="C88" s="721" t="s">
        <v>785</v>
      </c>
      <c r="D88" s="737" t="s">
        <v>771</v>
      </c>
      <c r="E88" s="738">
        <v>320</v>
      </c>
      <c r="F88" s="736"/>
    </row>
    <row r="89" spans="2:6">
      <c r="B89" s="739" t="s">
        <v>786</v>
      </c>
      <c r="C89" s="717" t="s">
        <v>787</v>
      </c>
      <c r="D89" s="740" t="s">
        <v>771</v>
      </c>
      <c r="E89" s="741">
        <v>0</v>
      </c>
      <c r="F89" s="736"/>
    </row>
    <row r="90" spans="2:6">
      <c r="B90" s="607" t="s">
        <v>788</v>
      </c>
      <c r="C90" s="609" t="s">
        <v>789</v>
      </c>
      <c r="D90" s="625" t="s">
        <v>771</v>
      </c>
      <c r="E90" s="742">
        <f>SUM(E91:E93)</f>
        <v>214</v>
      </c>
    </row>
    <row r="91" spans="2:6">
      <c r="B91" s="611" t="s">
        <v>790</v>
      </c>
      <c r="C91" s="613" t="s">
        <v>791</v>
      </c>
      <c r="D91" s="613" t="s">
        <v>771</v>
      </c>
      <c r="E91" s="735">
        <v>186</v>
      </c>
    </row>
    <row r="92" spans="2:6">
      <c r="B92" s="684" t="s">
        <v>792</v>
      </c>
      <c r="C92" s="680" t="s">
        <v>793</v>
      </c>
      <c r="D92" s="680" t="s">
        <v>771</v>
      </c>
      <c r="E92" s="728">
        <v>20</v>
      </c>
    </row>
    <row r="93" spans="2:6">
      <c r="B93" s="611" t="s">
        <v>794</v>
      </c>
      <c r="C93" s="613" t="s">
        <v>795</v>
      </c>
      <c r="D93" s="613" t="s">
        <v>771</v>
      </c>
      <c r="E93" s="735">
        <v>8</v>
      </c>
    </row>
    <row r="94" spans="2:6">
      <c r="B94" s="607" t="s">
        <v>796</v>
      </c>
      <c r="C94" s="609" t="s">
        <v>797</v>
      </c>
      <c r="D94" s="743" t="s">
        <v>771</v>
      </c>
      <c r="E94" s="744">
        <f>SUM(E95:E97)</f>
        <v>214</v>
      </c>
    </row>
    <row r="95" spans="2:6">
      <c r="B95" s="691" t="s">
        <v>798</v>
      </c>
      <c r="C95" s="745" t="s">
        <v>799</v>
      </c>
      <c r="D95" s="745" t="s">
        <v>771</v>
      </c>
      <c r="E95" s="746">
        <v>186</v>
      </c>
    </row>
    <row r="96" spans="2:6">
      <c r="B96" s="684" t="s">
        <v>800</v>
      </c>
      <c r="C96" s="680" t="s">
        <v>801</v>
      </c>
      <c r="D96" s="680" t="s">
        <v>771</v>
      </c>
      <c r="E96" s="728">
        <v>20</v>
      </c>
    </row>
    <row r="97" spans="2:7">
      <c r="B97" s="739" t="s">
        <v>802</v>
      </c>
      <c r="C97" s="740" t="s">
        <v>803</v>
      </c>
      <c r="D97" s="740" t="s">
        <v>771</v>
      </c>
      <c r="E97" s="741">
        <v>8</v>
      </c>
    </row>
    <row r="99" spans="2:7">
      <c r="B99" s="747" t="s">
        <v>804</v>
      </c>
    </row>
    <row r="100" spans="2:7">
      <c r="B100" s="747" t="s">
        <v>805</v>
      </c>
    </row>
    <row r="103" spans="2:7">
      <c r="B103" s="747" t="s">
        <v>806</v>
      </c>
      <c r="C103" s="747" t="s">
        <v>807</v>
      </c>
    </row>
    <row r="104" spans="2:7">
      <c r="B104" s="748"/>
      <c r="C104" s="902" t="s">
        <v>808</v>
      </c>
      <c r="D104" s="902"/>
      <c r="E104" s="902"/>
      <c r="F104" s="749" t="s">
        <v>809</v>
      </c>
      <c r="G104" s="750" t="s">
        <v>810</v>
      </c>
    </row>
    <row r="105" spans="2:7" ht="15.75">
      <c r="B105" s="751" t="s">
        <v>811</v>
      </c>
      <c r="C105" s="903" t="s">
        <v>812</v>
      </c>
      <c r="D105" s="903"/>
      <c r="E105" s="903"/>
      <c r="F105" s="752"/>
      <c r="G105" s="753">
        <f>$G$106/(1-$F$107)</f>
        <v>0</v>
      </c>
    </row>
    <row r="106" spans="2:7" ht="15.75">
      <c r="B106" s="676" t="s">
        <v>813</v>
      </c>
      <c r="C106" s="904" t="s">
        <v>814</v>
      </c>
      <c r="D106" s="904"/>
      <c r="E106" s="904"/>
      <c r="F106" s="754"/>
      <c r="G106" s="755"/>
    </row>
    <row r="107" spans="2:7">
      <c r="B107" s="756" t="s">
        <v>815</v>
      </c>
      <c r="C107" s="899" t="s">
        <v>816</v>
      </c>
      <c r="D107" s="899"/>
      <c r="E107" s="899"/>
      <c r="F107" s="757">
        <f>IF($F$105=0,0,1-(($F$106))/($F$105))</f>
        <v>0</v>
      </c>
      <c r="G107" s="758">
        <f>IF($G$105=0,0,1-$G$106/$G$105)</f>
        <v>0</v>
      </c>
    </row>
  </sheetData>
  <sheetProtection password="F757" sheet="1" objects="1" scenarios="1"/>
  <mergeCells count="6">
    <mergeCell ref="C107:E107"/>
    <mergeCell ref="B8:E8"/>
    <mergeCell ref="B41:B42"/>
    <mergeCell ref="C104:E104"/>
    <mergeCell ref="C105:E105"/>
    <mergeCell ref="C106:E106"/>
  </mergeCells>
  <conditionalFormatting sqref="F19:F20">
    <cfRule type="expression" dxfId="11" priority="1" stopIfTrue="1">
      <formula>J21=0</formula>
    </cfRule>
    <cfRule type="expression" dxfId="10" priority="3" stopIfTrue="1">
      <formula>J21&gt;0</formula>
    </cfRule>
    <cfRule type="expression" dxfId="9" priority="5" stopIfTrue="1">
      <formula>J21&lt;0</formula>
    </cfRule>
  </conditionalFormatting>
  <conditionalFormatting sqref="F21 F45:F47">
    <cfRule type="cellIs" dxfId="8" priority="7" stopIfTrue="1" operator="greaterThan">
      <formula>0</formula>
    </cfRule>
    <cfRule type="cellIs" dxfId="7" priority="9" stopIfTrue="1" operator="lessThan">
      <formula>0</formula>
    </cfRule>
  </conditionalFormatting>
  <pageMargins left="0.7" right="0.7" top="0.75" bottom="0.75" header="0.3" footer="0.3"/>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01"/>
  <sheetViews>
    <sheetView tabSelected="1" topLeftCell="A111" zoomScale="93" zoomScaleNormal="93" workbookViewId="0">
      <selection activeCell="E190" sqref="E190"/>
    </sheetView>
  </sheetViews>
  <sheetFormatPr defaultColWidth="9.140625" defaultRowHeight="15"/>
  <cols>
    <col min="1" max="1" width="9.140625" style="479"/>
    <col min="2" max="2" width="8.7109375" style="479" customWidth="1"/>
    <col min="3" max="3" width="78.28515625" style="479" customWidth="1"/>
    <col min="4" max="4" width="16.42578125" style="479" customWidth="1"/>
    <col min="5" max="5" width="21.140625" style="479" customWidth="1"/>
    <col min="6" max="6" width="19" style="759" customWidth="1"/>
    <col min="7" max="7" width="43" style="759" customWidth="1"/>
    <col min="8" max="16384" width="9.140625" style="479"/>
  </cols>
  <sheetData>
    <row r="1" spans="1:7">
      <c r="A1" s="480" t="s">
        <v>0</v>
      </c>
      <c r="B1" s="481"/>
      <c r="C1" s="481"/>
      <c r="D1" s="481"/>
      <c r="E1" s="481"/>
      <c r="F1" s="760"/>
    </row>
    <row r="2" spans="1:7">
      <c r="A2" s="480" t="s">
        <v>1</v>
      </c>
      <c r="B2" s="481"/>
      <c r="C2" s="481"/>
      <c r="D2" s="481"/>
      <c r="E2" s="481"/>
      <c r="F2" s="760"/>
    </row>
    <row r="3" spans="1:7">
      <c r="A3" s="481"/>
      <c r="B3" s="481"/>
      <c r="C3" s="481"/>
      <c r="D3" s="481"/>
      <c r="E3" s="481"/>
      <c r="F3" s="760"/>
    </row>
    <row r="4" spans="1:7">
      <c r="A4" s="481"/>
      <c r="B4" s="481"/>
      <c r="C4" s="481"/>
      <c r="D4" s="481"/>
      <c r="E4" s="481"/>
      <c r="F4" s="760"/>
    </row>
    <row r="5" spans="1:7">
      <c r="A5" s="482" t="s">
        <v>817</v>
      </c>
      <c r="B5" s="481"/>
      <c r="C5" s="481"/>
      <c r="D5" s="481"/>
      <c r="E5" s="481"/>
      <c r="F5" s="760"/>
    </row>
    <row r="6" spans="1:7">
      <c r="A6" s="481"/>
      <c r="B6" s="481"/>
      <c r="C6" s="481"/>
      <c r="D6" s="481"/>
      <c r="E6" s="481"/>
      <c r="F6" s="760"/>
    </row>
    <row r="8" spans="1:7">
      <c r="B8" s="877" t="s">
        <v>818</v>
      </c>
      <c r="C8" s="877"/>
      <c r="D8" s="877"/>
      <c r="E8" s="877"/>
    </row>
    <row r="9" spans="1:7">
      <c r="B9" s="761" t="s">
        <v>4</v>
      </c>
      <c r="C9" s="531" t="s">
        <v>819</v>
      </c>
      <c r="D9" s="762" t="s">
        <v>491</v>
      </c>
      <c r="E9" s="763" t="s">
        <v>6</v>
      </c>
      <c r="G9" s="764"/>
    </row>
    <row r="10" spans="1:7">
      <c r="B10" s="530"/>
      <c r="C10" s="531" t="s">
        <v>820</v>
      </c>
      <c r="D10" s="531"/>
      <c r="E10" s="765"/>
      <c r="F10" s="766"/>
      <c r="G10" s="764"/>
    </row>
    <row r="11" spans="1:7" ht="15.75">
      <c r="B11" s="675" t="s">
        <v>12</v>
      </c>
      <c r="C11" s="609" t="s">
        <v>821</v>
      </c>
      <c r="D11" s="609" t="s">
        <v>822</v>
      </c>
      <c r="E11" s="767">
        <v>2155</v>
      </c>
      <c r="F11" s="768"/>
      <c r="G11" s="764"/>
    </row>
    <row r="12" spans="1:7" ht="15.75">
      <c r="B12" s="769" t="s">
        <v>18</v>
      </c>
      <c r="C12" s="629" t="s">
        <v>823</v>
      </c>
      <c r="D12" s="600" t="s">
        <v>822</v>
      </c>
      <c r="E12" s="770">
        <v>1980</v>
      </c>
      <c r="F12" s="768"/>
      <c r="G12" s="764"/>
    </row>
    <row r="13" spans="1:7" ht="15.75">
      <c r="B13" s="769" t="s">
        <v>46</v>
      </c>
      <c r="C13" s="629" t="s">
        <v>824</v>
      </c>
      <c r="D13" s="629" t="s">
        <v>822</v>
      </c>
      <c r="E13" s="770">
        <v>858.4</v>
      </c>
      <c r="F13" s="768"/>
      <c r="G13" s="764"/>
    </row>
    <row r="14" spans="1:7" ht="15.75">
      <c r="B14" s="769" t="s">
        <v>206</v>
      </c>
      <c r="C14" s="629" t="s">
        <v>825</v>
      </c>
      <c r="D14" s="629" t="s">
        <v>822</v>
      </c>
      <c r="E14" s="770">
        <v>11760</v>
      </c>
      <c r="F14" s="771"/>
      <c r="G14" s="764"/>
    </row>
    <row r="15" spans="1:7" ht="15.75">
      <c r="B15" s="769" t="s">
        <v>208</v>
      </c>
      <c r="C15" s="629" t="s">
        <v>826</v>
      </c>
      <c r="D15" s="629" t="s">
        <v>822</v>
      </c>
      <c r="E15" s="770">
        <v>0</v>
      </c>
      <c r="F15" s="771"/>
      <c r="G15" s="764"/>
    </row>
    <row r="16" spans="1:7" ht="15.75">
      <c r="B16" s="769" t="s">
        <v>216</v>
      </c>
      <c r="C16" s="629" t="s">
        <v>827</v>
      </c>
      <c r="D16" s="629" t="s">
        <v>822</v>
      </c>
      <c r="E16" s="770">
        <v>1015</v>
      </c>
      <c r="F16" s="771"/>
      <c r="G16" s="764"/>
    </row>
    <row r="17" spans="2:7">
      <c r="B17" s="676" t="s">
        <v>218</v>
      </c>
      <c r="C17" s="613" t="s">
        <v>828</v>
      </c>
      <c r="D17" s="613" t="s">
        <v>829</v>
      </c>
      <c r="E17" s="755">
        <v>336</v>
      </c>
      <c r="F17" s="771"/>
      <c r="G17" s="764"/>
    </row>
    <row r="18" spans="2:7">
      <c r="B18" s="676" t="s">
        <v>830</v>
      </c>
      <c r="C18" s="613" t="s">
        <v>831</v>
      </c>
      <c r="D18" s="613" t="s">
        <v>832</v>
      </c>
      <c r="E18" s="755">
        <v>0</v>
      </c>
      <c r="F18" s="771"/>
      <c r="G18" s="764"/>
    </row>
    <row r="19" spans="2:7">
      <c r="B19" s="676" t="s">
        <v>833</v>
      </c>
      <c r="C19" s="613" t="s">
        <v>834</v>
      </c>
      <c r="D19" s="613" t="s">
        <v>832</v>
      </c>
      <c r="E19" s="755">
        <v>66</v>
      </c>
      <c r="F19" s="771"/>
      <c r="G19" s="764"/>
    </row>
    <row r="20" spans="2:7">
      <c r="B20" s="676" t="s">
        <v>835</v>
      </c>
      <c r="C20" s="613" t="s">
        <v>836</v>
      </c>
      <c r="D20" s="680" t="s">
        <v>832</v>
      </c>
      <c r="E20" s="755">
        <v>15.3</v>
      </c>
      <c r="F20" s="771"/>
      <c r="G20" s="764"/>
    </row>
    <row r="21" spans="2:7" ht="15.75">
      <c r="B21" s="769" t="s">
        <v>220</v>
      </c>
      <c r="C21" s="629" t="s">
        <v>837</v>
      </c>
      <c r="D21" s="629" t="s">
        <v>822</v>
      </c>
      <c r="E21" s="770">
        <v>0</v>
      </c>
      <c r="F21" s="771"/>
      <c r="G21" s="764"/>
    </row>
    <row r="22" spans="2:7">
      <c r="B22" s="676" t="s">
        <v>838</v>
      </c>
      <c r="C22" s="613" t="s">
        <v>828</v>
      </c>
      <c r="D22" s="613" t="s">
        <v>829</v>
      </c>
      <c r="E22" s="755">
        <v>0</v>
      </c>
      <c r="F22" s="771"/>
      <c r="G22" s="764"/>
    </row>
    <row r="23" spans="2:7">
      <c r="B23" s="676" t="s">
        <v>839</v>
      </c>
      <c r="C23" s="613" t="s">
        <v>831</v>
      </c>
      <c r="D23" s="613" t="s">
        <v>832</v>
      </c>
      <c r="E23" s="755">
        <v>0</v>
      </c>
      <c r="F23" s="771"/>
      <c r="G23" s="764"/>
    </row>
    <row r="24" spans="2:7">
      <c r="B24" s="676" t="s">
        <v>840</v>
      </c>
      <c r="C24" s="613" t="s">
        <v>841</v>
      </c>
      <c r="D24" s="613" t="s">
        <v>832</v>
      </c>
      <c r="E24" s="755">
        <v>0</v>
      </c>
      <c r="F24" s="771"/>
      <c r="G24" s="764"/>
    </row>
    <row r="25" spans="2:7">
      <c r="B25" s="769" t="s">
        <v>842</v>
      </c>
      <c r="C25" s="629" t="s">
        <v>843</v>
      </c>
      <c r="D25" s="629" t="s">
        <v>844</v>
      </c>
      <c r="E25" s="770">
        <v>131.4</v>
      </c>
      <c r="F25" s="771"/>
      <c r="G25" s="764"/>
    </row>
    <row r="26" spans="2:7">
      <c r="B26" s="676" t="s">
        <v>845</v>
      </c>
      <c r="C26" s="613" t="s">
        <v>846</v>
      </c>
      <c r="D26" s="613" t="s">
        <v>844</v>
      </c>
      <c r="E26" s="755">
        <v>0</v>
      </c>
      <c r="F26" s="771"/>
      <c r="G26" s="764"/>
    </row>
    <row r="27" spans="2:7">
      <c r="B27" s="676" t="s">
        <v>847</v>
      </c>
      <c r="C27" s="613" t="s">
        <v>848</v>
      </c>
      <c r="D27" s="613" t="s">
        <v>844</v>
      </c>
      <c r="E27" s="755">
        <v>131.4</v>
      </c>
      <c r="F27" s="771"/>
      <c r="G27" s="764"/>
    </row>
    <row r="28" spans="2:7">
      <c r="B28" s="676" t="s">
        <v>849</v>
      </c>
      <c r="C28" s="613" t="s">
        <v>850</v>
      </c>
      <c r="D28" s="613" t="s">
        <v>844</v>
      </c>
      <c r="E28" s="755">
        <v>0</v>
      </c>
      <c r="F28" s="771"/>
      <c r="G28" s="764"/>
    </row>
    <row r="29" spans="2:7">
      <c r="B29" s="676" t="s">
        <v>851</v>
      </c>
      <c r="C29" s="613" t="s">
        <v>852</v>
      </c>
      <c r="D29" s="613" t="s">
        <v>844</v>
      </c>
      <c r="E29" s="755">
        <v>0</v>
      </c>
      <c r="F29" s="771"/>
      <c r="G29" s="764"/>
    </row>
    <row r="30" spans="2:7">
      <c r="B30" s="756" t="s">
        <v>853</v>
      </c>
      <c r="C30" s="740" t="s">
        <v>854</v>
      </c>
      <c r="D30" s="740" t="s">
        <v>844</v>
      </c>
      <c r="E30" s="772">
        <v>0</v>
      </c>
      <c r="F30" s="771"/>
      <c r="G30" s="764"/>
    </row>
    <row r="31" spans="2:7">
      <c r="B31" s="530"/>
      <c r="C31" s="531" t="s">
        <v>855</v>
      </c>
      <c r="D31" s="531"/>
      <c r="E31" s="765"/>
      <c r="F31" s="766"/>
      <c r="G31" s="773"/>
    </row>
    <row r="32" spans="2:7">
      <c r="B32" s="774" t="s">
        <v>53</v>
      </c>
      <c r="C32" s="775" t="s">
        <v>856</v>
      </c>
      <c r="D32" s="776" t="s">
        <v>771</v>
      </c>
      <c r="E32" s="735">
        <v>13</v>
      </c>
      <c r="F32" s="777"/>
      <c r="G32" s="778"/>
    </row>
    <row r="33" spans="2:7">
      <c r="B33" s="676" t="s">
        <v>62</v>
      </c>
      <c r="C33" s="779" t="s">
        <v>857</v>
      </c>
      <c r="D33" s="776" t="s">
        <v>771</v>
      </c>
      <c r="E33" s="735">
        <v>17</v>
      </c>
      <c r="F33" s="780"/>
      <c r="G33" s="781"/>
    </row>
    <row r="34" spans="2:7">
      <c r="B34" s="782" t="s">
        <v>236</v>
      </c>
      <c r="C34" s="783" t="s">
        <v>858</v>
      </c>
      <c r="D34" s="784" t="s">
        <v>859</v>
      </c>
      <c r="E34" s="785">
        <v>42</v>
      </c>
      <c r="F34" s="780"/>
      <c r="G34" s="781"/>
    </row>
    <row r="35" spans="2:7">
      <c r="B35" s="530"/>
      <c r="C35" s="531" t="s">
        <v>860</v>
      </c>
      <c r="D35" s="531"/>
      <c r="E35" s="765"/>
      <c r="F35" s="768"/>
      <c r="G35" s="768"/>
    </row>
    <row r="36" spans="2:7">
      <c r="B36" s="769" t="s">
        <v>73</v>
      </c>
      <c r="C36" s="786" t="s">
        <v>861</v>
      </c>
      <c r="D36" s="629" t="s">
        <v>771</v>
      </c>
      <c r="E36" s="787">
        <v>13</v>
      </c>
      <c r="F36" s="788"/>
      <c r="G36" s="789"/>
    </row>
    <row r="37" spans="2:7">
      <c r="B37" s="676" t="s">
        <v>348</v>
      </c>
      <c r="C37" s="779" t="s">
        <v>862</v>
      </c>
      <c r="D37" s="613" t="s">
        <v>771</v>
      </c>
      <c r="E37" s="735">
        <v>13</v>
      </c>
      <c r="F37" s="780"/>
      <c r="G37" s="780"/>
    </row>
    <row r="38" spans="2:7" ht="15.75">
      <c r="B38" s="790" t="s">
        <v>349</v>
      </c>
      <c r="C38" s="786" t="s">
        <v>863</v>
      </c>
      <c r="D38" s="629" t="s">
        <v>642</v>
      </c>
      <c r="E38" s="770">
        <v>390.1</v>
      </c>
      <c r="F38" s="788"/>
      <c r="G38" s="791"/>
    </row>
    <row r="39" spans="2:7" ht="25.5">
      <c r="B39" s="792" t="s">
        <v>864</v>
      </c>
      <c r="C39" s="707" t="s">
        <v>865</v>
      </c>
      <c r="D39" s="613" t="s">
        <v>647</v>
      </c>
      <c r="E39" s="755">
        <v>390.1</v>
      </c>
      <c r="F39" s="905"/>
      <c r="G39" s="768"/>
    </row>
    <row r="40" spans="2:7" ht="15.75">
      <c r="B40" s="792" t="s">
        <v>866</v>
      </c>
      <c r="C40" s="707" t="s">
        <v>867</v>
      </c>
      <c r="D40" s="613" t="s">
        <v>647</v>
      </c>
      <c r="E40" s="755">
        <v>0</v>
      </c>
      <c r="F40" s="905"/>
      <c r="G40" s="768"/>
    </row>
    <row r="41" spans="2:7" ht="25.5">
      <c r="B41" s="792" t="s">
        <v>868</v>
      </c>
      <c r="C41" s="707" t="s">
        <v>869</v>
      </c>
      <c r="D41" s="613" t="s">
        <v>647</v>
      </c>
      <c r="E41" s="755">
        <v>0</v>
      </c>
      <c r="F41" s="905"/>
      <c r="G41" s="768"/>
    </row>
    <row r="42" spans="2:7" ht="15.75">
      <c r="B42" s="676" t="s">
        <v>870</v>
      </c>
      <c r="C42" s="658" t="s">
        <v>871</v>
      </c>
      <c r="D42" s="613" t="s">
        <v>647</v>
      </c>
      <c r="E42" s="755">
        <v>0</v>
      </c>
      <c r="F42" s="793"/>
      <c r="G42" s="768"/>
    </row>
    <row r="43" spans="2:7" ht="15.75">
      <c r="B43" s="769" t="s">
        <v>75</v>
      </c>
      <c r="C43" s="794" t="s">
        <v>872</v>
      </c>
      <c r="D43" s="629" t="s">
        <v>642</v>
      </c>
      <c r="E43" s="770">
        <v>362.1</v>
      </c>
      <c r="F43" s="768"/>
      <c r="G43" s="764"/>
    </row>
    <row r="44" spans="2:7" ht="15.75">
      <c r="B44" s="769" t="s">
        <v>83</v>
      </c>
      <c r="C44" s="786" t="s">
        <v>873</v>
      </c>
      <c r="D44" s="629" t="s">
        <v>642</v>
      </c>
      <c r="E44" s="770">
        <v>4.4000000000000004</v>
      </c>
      <c r="F44" s="768"/>
      <c r="G44" s="764"/>
    </row>
    <row r="45" spans="2:7">
      <c r="B45" s="676" t="s">
        <v>350</v>
      </c>
      <c r="C45" s="779" t="s">
        <v>874</v>
      </c>
      <c r="D45" s="613" t="s">
        <v>771</v>
      </c>
      <c r="E45" s="735">
        <v>1</v>
      </c>
      <c r="F45" s="768"/>
      <c r="G45" s="768"/>
    </row>
    <row r="46" spans="2:7">
      <c r="B46" s="676" t="s">
        <v>875</v>
      </c>
      <c r="C46" s="779" t="s">
        <v>876</v>
      </c>
      <c r="D46" s="613" t="s">
        <v>771</v>
      </c>
      <c r="E46" s="735">
        <v>1</v>
      </c>
      <c r="F46" s="780"/>
      <c r="G46" s="780"/>
    </row>
    <row r="47" spans="2:7">
      <c r="B47" s="676" t="s">
        <v>877</v>
      </c>
      <c r="C47" s="733" t="s">
        <v>878</v>
      </c>
      <c r="D47" s="635" t="s">
        <v>650</v>
      </c>
      <c r="E47" s="795">
        <v>4.4000000000000004</v>
      </c>
      <c r="F47" s="796"/>
      <c r="G47" s="796"/>
    </row>
    <row r="48" spans="2:7">
      <c r="B48" s="676" t="s">
        <v>879</v>
      </c>
      <c r="C48" s="779" t="s">
        <v>880</v>
      </c>
      <c r="D48" s="613" t="s">
        <v>771</v>
      </c>
      <c r="E48" s="735">
        <v>0</v>
      </c>
      <c r="F48" s="780"/>
      <c r="G48" s="780"/>
    </row>
    <row r="49" spans="2:7">
      <c r="B49" s="676" t="s">
        <v>881</v>
      </c>
      <c r="C49" s="733" t="s">
        <v>882</v>
      </c>
      <c r="D49" s="635" t="s">
        <v>650</v>
      </c>
      <c r="E49" s="795">
        <v>0</v>
      </c>
      <c r="F49" s="796"/>
      <c r="G49" s="796"/>
    </row>
    <row r="50" spans="2:7">
      <c r="B50" s="769" t="s">
        <v>351</v>
      </c>
      <c r="C50" s="786" t="s">
        <v>883</v>
      </c>
      <c r="D50" s="629" t="s">
        <v>771</v>
      </c>
      <c r="E50" s="787">
        <v>0</v>
      </c>
      <c r="F50" s="780"/>
      <c r="G50" s="780"/>
    </row>
    <row r="51" spans="2:7">
      <c r="B51" s="769" t="s">
        <v>357</v>
      </c>
      <c r="C51" s="786" t="s">
        <v>884</v>
      </c>
      <c r="D51" s="629" t="s">
        <v>771</v>
      </c>
      <c r="E51" s="787">
        <v>2</v>
      </c>
      <c r="F51" s="780"/>
      <c r="G51" s="780"/>
    </row>
    <row r="52" spans="2:7">
      <c r="B52" s="769" t="s">
        <v>358</v>
      </c>
      <c r="C52" s="786" t="s">
        <v>885</v>
      </c>
      <c r="D52" s="629" t="s">
        <v>771</v>
      </c>
      <c r="E52" s="787">
        <v>5</v>
      </c>
      <c r="F52" s="796"/>
      <c r="G52" s="796"/>
    </row>
    <row r="53" spans="2:7">
      <c r="B53" s="769" t="s">
        <v>364</v>
      </c>
      <c r="C53" s="786" t="s">
        <v>886</v>
      </c>
      <c r="D53" s="629" t="s">
        <v>771</v>
      </c>
      <c r="E53" s="787">
        <v>0</v>
      </c>
      <c r="F53" s="796"/>
      <c r="G53" s="796"/>
    </row>
    <row r="54" spans="2:7">
      <c r="B54" s="769" t="s">
        <v>368</v>
      </c>
      <c r="C54" s="786" t="s">
        <v>887</v>
      </c>
      <c r="D54" s="613" t="s">
        <v>771</v>
      </c>
      <c r="E54" s="735">
        <v>48</v>
      </c>
      <c r="F54" s="796"/>
      <c r="G54" s="796"/>
    </row>
    <row r="55" spans="2:7">
      <c r="B55" s="790" t="s">
        <v>371</v>
      </c>
      <c r="C55" s="786" t="s">
        <v>888</v>
      </c>
      <c r="D55" s="629" t="s">
        <v>771</v>
      </c>
      <c r="E55" s="787">
        <v>0</v>
      </c>
      <c r="F55" s="796"/>
      <c r="G55" s="796"/>
    </row>
    <row r="56" spans="2:7">
      <c r="B56" s="782" t="s">
        <v>386</v>
      </c>
      <c r="C56" s="783" t="s">
        <v>541</v>
      </c>
      <c r="D56" s="784" t="s">
        <v>889</v>
      </c>
      <c r="E56" s="785">
        <v>5</v>
      </c>
      <c r="F56" s="768"/>
      <c r="G56" s="768"/>
    </row>
    <row r="57" spans="2:7">
      <c r="B57" s="530"/>
      <c r="C57" s="531" t="s">
        <v>890</v>
      </c>
      <c r="D57" s="531"/>
      <c r="E57" s="765"/>
      <c r="F57" s="768"/>
      <c r="G57" s="768"/>
    </row>
    <row r="58" spans="2:7">
      <c r="B58" s="676" t="s">
        <v>87</v>
      </c>
      <c r="C58" s="613" t="s">
        <v>891</v>
      </c>
      <c r="D58" s="613" t="s">
        <v>771</v>
      </c>
      <c r="E58" s="735">
        <v>14</v>
      </c>
      <c r="F58" s="768"/>
      <c r="G58" s="768"/>
    </row>
    <row r="59" spans="2:7">
      <c r="B59" s="676" t="s">
        <v>89</v>
      </c>
      <c r="C59" s="613" t="s">
        <v>892</v>
      </c>
      <c r="D59" s="613" t="s">
        <v>771</v>
      </c>
      <c r="E59" s="735">
        <v>2</v>
      </c>
      <c r="F59" s="768"/>
      <c r="G59" s="768"/>
    </row>
    <row r="60" spans="2:7">
      <c r="B60" s="676" t="s">
        <v>91</v>
      </c>
      <c r="C60" s="613" t="s">
        <v>893</v>
      </c>
      <c r="D60" s="613" t="s">
        <v>771</v>
      </c>
      <c r="E60" s="735">
        <v>5</v>
      </c>
      <c r="F60" s="768"/>
      <c r="G60" s="768"/>
    </row>
    <row r="61" spans="2:7">
      <c r="B61" s="769" t="s">
        <v>400</v>
      </c>
      <c r="C61" s="629" t="s">
        <v>894</v>
      </c>
      <c r="D61" s="797" t="s">
        <v>889</v>
      </c>
      <c r="E61" s="770">
        <v>30</v>
      </c>
      <c r="F61" s="798"/>
      <c r="G61" s="768"/>
    </row>
    <row r="62" spans="2:7">
      <c r="B62" s="676" t="s">
        <v>404</v>
      </c>
      <c r="C62" s="613" t="s">
        <v>895</v>
      </c>
      <c r="D62" s="745" t="s">
        <v>896</v>
      </c>
      <c r="E62" s="799">
        <f>SUM(E63:E64)</f>
        <v>94</v>
      </c>
      <c r="F62" s="796"/>
      <c r="G62" s="796"/>
    </row>
    <row r="63" spans="2:7">
      <c r="B63" s="633" t="s">
        <v>627</v>
      </c>
      <c r="C63" s="733" t="s">
        <v>897</v>
      </c>
      <c r="D63" s="635" t="s">
        <v>896</v>
      </c>
      <c r="E63" s="795">
        <v>12</v>
      </c>
      <c r="F63" s="796"/>
      <c r="G63" s="796"/>
    </row>
    <row r="64" spans="2:7">
      <c r="B64" s="633" t="s">
        <v>898</v>
      </c>
      <c r="C64" s="733" t="s">
        <v>899</v>
      </c>
      <c r="D64" s="635" t="s">
        <v>896</v>
      </c>
      <c r="E64" s="795">
        <v>82</v>
      </c>
      <c r="F64" s="768"/>
      <c r="G64" s="768"/>
    </row>
    <row r="65" spans="2:7">
      <c r="B65" s="676" t="s">
        <v>405</v>
      </c>
      <c r="C65" s="613" t="s">
        <v>900</v>
      </c>
      <c r="D65" s="613" t="s">
        <v>771</v>
      </c>
      <c r="E65" s="735">
        <v>6399</v>
      </c>
      <c r="F65" s="768"/>
      <c r="G65" s="768"/>
    </row>
    <row r="66" spans="2:7">
      <c r="B66" s="676" t="s">
        <v>409</v>
      </c>
      <c r="C66" s="613" t="s">
        <v>901</v>
      </c>
      <c r="D66" s="613" t="s">
        <v>771</v>
      </c>
      <c r="E66" s="735">
        <v>158</v>
      </c>
      <c r="F66" s="768"/>
      <c r="G66" s="768"/>
    </row>
    <row r="67" spans="2:7">
      <c r="B67" s="676" t="s">
        <v>413</v>
      </c>
      <c r="C67" s="613" t="s">
        <v>902</v>
      </c>
      <c r="D67" s="613" t="s">
        <v>771</v>
      </c>
      <c r="E67" s="735">
        <v>0</v>
      </c>
      <c r="F67" s="768"/>
      <c r="G67" s="768"/>
    </row>
    <row r="68" spans="2:7">
      <c r="B68" s="676" t="s">
        <v>417</v>
      </c>
      <c r="C68" s="613" t="s">
        <v>903</v>
      </c>
      <c r="D68" s="613" t="s">
        <v>771</v>
      </c>
      <c r="E68" s="735">
        <v>90</v>
      </c>
      <c r="F68" s="798"/>
      <c r="G68" s="768"/>
    </row>
    <row r="69" spans="2:7">
      <c r="B69" s="676" t="s">
        <v>433</v>
      </c>
      <c r="C69" s="613" t="s">
        <v>904</v>
      </c>
      <c r="D69" s="613" t="s">
        <v>771</v>
      </c>
      <c r="E69" s="732">
        <f>SUM(E70:E72)</f>
        <v>2839</v>
      </c>
      <c r="F69" s="796"/>
      <c r="G69" s="796"/>
    </row>
    <row r="70" spans="2:7">
      <c r="B70" s="633" t="s">
        <v>905</v>
      </c>
      <c r="C70" s="733" t="s">
        <v>906</v>
      </c>
      <c r="D70" s="635" t="s">
        <v>771</v>
      </c>
      <c r="E70" s="734">
        <v>2301</v>
      </c>
      <c r="F70" s="796"/>
      <c r="G70" s="796"/>
    </row>
    <row r="71" spans="2:7">
      <c r="B71" s="633" t="s">
        <v>907</v>
      </c>
      <c r="C71" s="733" t="s">
        <v>908</v>
      </c>
      <c r="D71" s="635" t="s">
        <v>771</v>
      </c>
      <c r="E71" s="734">
        <v>73</v>
      </c>
      <c r="F71" s="796"/>
      <c r="G71" s="796"/>
    </row>
    <row r="72" spans="2:7">
      <c r="B72" s="633" t="s">
        <v>909</v>
      </c>
      <c r="C72" s="733" t="s">
        <v>910</v>
      </c>
      <c r="D72" s="635" t="s">
        <v>771</v>
      </c>
      <c r="E72" s="734">
        <v>465</v>
      </c>
      <c r="F72" s="768"/>
      <c r="G72" s="768"/>
    </row>
    <row r="73" spans="2:7">
      <c r="B73" s="676" t="s">
        <v>434</v>
      </c>
      <c r="C73" s="613" t="s">
        <v>911</v>
      </c>
      <c r="D73" s="613" t="s">
        <v>771</v>
      </c>
      <c r="E73" s="735">
        <v>3811</v>
      </c>
      <c r="F73" s="768"/>
      <c r="G73" s="768"/>
    </row>
    <row r="74" spans="2:7">
      <c r="B74" s="756" t="s">
        <v>912</v>
      </c>
      <c r="C74" s="740" t="s">
        <v>913</v>
      </c>
      <c r="D74" s="740" t="s">
        <v>771</v>
      </c>
      <c r="E74" s="741">
        <v>94</v>
      </c>
      <c r="F74" s="800"/>
      <c r="G74" s="800"/>
    </row>
    <row r="75" spans="2:7">
      <c r="B75" s="530"/>
      <c r="C75" s="531" t="s">
        <v>914</v>
      </c>
      <c r="D75" s="531"/>
      <c r="E75" s="765"/>
      <c r="F75" s="771"/>
      <c r="G75" s="771"/>
    </row>
    <row r="76" spans="2:7">
      <c r="B76" s="676" t="s">
        <v>437</v>
      </c>
      <c r="C76" s="613" t="s">
        <v>915</v>
      </c>
      <c r="D76" s="613" t="s">
        <v>771</v>
      </c>
      <c r="E76" s="735">
        <v>11</v>
      </c>
      <c r="F76" s="771"/>
      <c r="G76" s="771"/>
    </row>
    <row r="77" spans="2:7">
      <c r="B77" s="676" t="s">
        <v>97</v>
      </c>
      <c r="C77" s="613" t="s">
        <v>916</v>
      </c>
      <c r="D77" s="613" t="s">
        <v>771</v>
      </c>
      <c r="E77" s="735">
        <v>30</v>
      </c>
      <c r="F77" s="771"/>
      <c r="G77" s="771"/>
    </row>
    <row r="78" spans="2:7">
      <c r="B78" s="676" t="s">
        <v>99</v>
      </c>
      <c r="C78" s="613" t="s">
        <v>917</v>
      </c>
      <c r="D78" s="613" t="s">
        <v>771</v>
      </c>
      <c r="E78" s="735">
        <v>52</v>
      </c>
      <c r="F78" s="771"/>
      <c r="G78" s="771"/>
    </row>
    <row r="79" spans="2:7">
      <c r="B79" s="769" t="s">
        <v>101</v>
      </c>
      <c r="C79" s="629" t="s">
        <v>918</v>
      </c>
      <c r="D79" s="797" t="s">
        <v>889</v>
      </c>
      <c r="E79" s="770">
        <v>13</v>
      </c>
      <c r="F79" s="771"/>
      <c r="G79" s="771"/>
    </row>
    <row r="80" spans="2:7">
      <c r="B80" s="676" t="s">
        <v>103</v>
      </c>
      <c r="C80" s="613" t="s">
        <v>919</v>
      </c>
      <c r="D80" s="613" t="s">
        <v>896</v>
      </c>
      <c r="E80" s="755">
        <v>80.2</v>
      </c>
      <c r="F80" s="801"/>
      <c r="G80" s="801"/>
    </row>
    <row r="81" spans="2:7">
      <c r="B81" s="633" t="s">
        <v>920</v>
      </c>
      <c r="C81" s="733" t="s">
        <v>921</v>
      </c>
      <c r="D81" s="635" t="s">
        <v>896</v>
      </c>
      <c r="E81" s="795">
        <v>10.5</v>
      </c>
      <c r="F81" s="771"/>
      <c r="G81" s="771"/>
    </row>
    <row r="82" spans="2:7">
      <c r="B82" s="676" t="s">
        <v>105</v>
      </c>
      <c r="C82" s="613" t="s">
        <v>922</v>
      </c>
      <c r="D82" s="613" t="s">
        <v>771</v>
      </c>
      <c r="E82" s="735">
        <v>5698</v>
      </c>
      <c r="F82" s="771"/>
      <c r="G82" s="771"/>
    </row>
    <row r="83" spans="2:7">
      <c r="B83" s="676" t="s">
        <v>107</v>
      </c>
      <c r="C83" s="613" t="s">
        <v>923</v>
      </c>
      <c r="D83" s="613" t="s">
        <v>771</v>
      </c>
      <c r="E83" s="732">
        <f>SUM(E84:E86)</f>
        <v>5084</v>
      </c>
      <c r="F83" s="771"/>
      <c r="G83" s="771"/>
    </row>
    <row r="84" spans="2:7">
      <c r="B84" s="633" t="s">
        <v>454</v>
      </c>
      <c r="C84" s="733" t="s">
        <v>924</v>
      </c>
      <c r="D84" s="635" t="s">
        <v>771</v>
      </c>
      <c r="E84" s="734">
        <v>3116</v>
      </c>
      <c r="F84" s="801"/>
      <c r="G84" s="801"/>
    </row>
    <row r="85" spans="2:7">
      <c r="B85" s="633" t="s">
        <v>455</v>
      </c>
      <c r="C85" s="733" t="s">
        <v>925</v>
      </c>
      <c r="D85" s="635" t="s">
        <v>771</v>
      </c>
      <c r="E85" s="734">
        <v>1774</v>
      </c>
      <c r="F85" s="801"/>
      <c r="G85" s="801"/>
    </row>
    <row r="86" spans="2:7">
      <c r="B86" s="633" t="s">
        <v>456</v>
      </c>
      <c r="C86" s="733" t="s">
        <v>926</v>
      </c>
      <c r="D86" s="635" t="s">
        <v>771</v>
      </c>
      <c r="E86" s="734">
        <v>194</v>
      </c>
      <c r="F86" s="771"/>
      <c r="G86" s="771"/>
    </row>
    <row r="87" spans="2:7">
      <c r="B87" s="756" t="s">
        <v>109</v>
      </c>
      <c r="C87" s="740" t="s">
        <v>927</v>
      </c>
      <c r="D87" s="740" t="s">
        <v>771</v>
      </c>
      <c r="E87" s="741">
        <v>134</v>
      </c>
      <c r="F87" s="771"/>
      <c r="G87" s="771"/>
    </row>
    <row r="88" spans="2:7">
      <c r="B88" s="530"/>
      <c r="C88" s="531" t="s">
        <v>928</v>
      </c>
      <c r="D88" s="531"/>
      <c r="E88" s="765"/>
      <c r="F88" s="771"/>
      <c r="G88" s="771"/>
    </row>
    <row r="89" spans="2:7">
      <c r="B89" s="676" t="s">
        <v>141</v>
      </c>
      <c r="C89" s="613" t="s">
        <v>929</v>
      </c>
      <c r="D89" s="613" t="s">
        <v>771</v>
      </c>
      <c r="E89" s="735">
        <v>0</v>
      </c>
      <c r="F89" s="771"/>
      <c r="G89" s="771"/>
    </row>
    <row r="90" spans="2:7">
      <c r="B90" s="676" t="s">
        <v>143</v>
      </c>
      <c r="C90" s="613" t="s">
        <v>930</v>
      </c>
      <c r="D90" s="613" t="s">
        <v>771</v>
      </c>
      <c r="E90" s="735">
        <v>0</v>
      </c>
      <c r="F90" s="771"/>
      <c r="G90" s="771"/>
    </row>
    <row r="91" spans="2:7">
      <c r="B91" s="676" t="s">
        <v>151</v>
      </c>
      <c r="C91" s="613" t="s">
        <v>931</v>
      </c>
      <c r="D91" s="613" t="s">
        <v>771</v>
      </c>
      <c r="E91" s="735">
        <v>0</v>
      </c>
      <c r="F91" s="771"/>
      <c r="G91" s="771"/>
    </row>
    <row r="92" spans="2:7">
      <c r="B92" s="676" t="s">
        <v>932</v>
      </c>
      <c r="C92" s="629" t="s">
        <v>933</v>
      </c>
      <c r="D92" s="797" t="s">
        <v>889</v>
      </c>
      <c r="E92" s="787">
        <v>0</v>
      </c>
      <c r="F92" s="771"/>
      <c r="G92" s="771"/>
    </row>
    <row r="93" spans="2:7">
      <c r="B93" s="676" t="s">
        <v>934</v>
      </c>
      <c r="C93" s="613" t="s">
        <v>935</v>
      </c>
      <c r="D93" s="613" t="s">
        <v>896</v>
      </c>
      <c r="E93" s="755">
        <v>0</v>
      </c>
      <c r="F93" s="771"/>
      <c r="G93" s="771"/>
    </row>
    <row r="94" spans="2:7">
      <c r="B94" s="633" t="s">
        <v>936</v>
      </c>
      <c r="C94" s="733" t="s">
        <v>921</v>
      </c>
      <c r="D94" s="635" t="s">
        <v>896</v>
      </c>
      <c r="E94" s="734">
        <v>0</v>
      </c>
      <c r="F94" s="771"/>
      <c r="G94" s="771"/>
    </row>
    <row r="95" spans="2:7">
      <c r="B95" s="676" t="s">
        <v>937</v>
      </c>
      <c r="C95" s="613" t="s">
        <v>938</v>
      </c>
      <c r="D95" s="613" t="s">
        <v>771</v>
      </c>
      <c r="E95" s="735">
        <v>0</v>
      </c>
      <c r="F95" s="771"/>
      <c r="G95" s="771"/>
    </row>
    <row r="96" spans="2:7">
      <c r="B96" s="676" t="s">
        <v>939</v>
      </c>
      <c r="C96" s="613" t="s">
        <v>940</v>
      </c>
      <c r="D96" s="613" t="s">
        <v>771</v>
      </c>
      <c r="E96" s="735">
        <v>0</v>
      </c>
      <c r="F96" s="771"/>
      <c r="G96" s="771"/>
    </row>
    <row r="97" spans="2:7">
      <c r="B97" s="756" t="s">
        <v>941</v>
      </c>
      <c r="C97" s="740" t="s">
        <v>942</v>
      </c>
      <c r="D97" s="740" t="s">
        <v>771</v>
      </c>
      <c r="E97" s="741">
        <v>0</v>
      </c>
      <c r="F97" s="800"/>
      <c r="G97" s="800"/>
    </row>
    <row r="98" spans="2:7">
      <c r="B98" s="530"/>
      <c r="C98" s="531" t="s">
        <v>943</v>
      </c>
      <c r="D98" s="531"/>
      <c r="E98" s="765"/>
      <c r="F98" s="802"/>
      <c r="G98" s="802"/>
    </row>
    <row r="99" spans="2:7">
      <c r="B99" s="676" t="s">
        <v>155</v>
      </c>
      <c r="C99" s="803" t="s">
        <v>944</v>
      </c>
      <c r="D99" s="745" t="s">
        <v>771</v>
      </c>
      <c r="E99" s="746">
        <v>1</v>
      </c>
      <c r="F99" s="802"/>
      <c r="G99" s="802"/>
    </row>
    <row r="100" spans="2:7">
      <c r="B100" s="676" t="s">
        <v>157</v>
      </c>
      <c r="C100" s="804" t="s">
        <v>945</v>
      </c>
      <c r="D100" s="613" t="s">
        <v>946</v>
      </c>
      <c r="E100" s="735">
        <v>3</v>
      </c>
      <c r="F100" s="771"/>
      <c r="G100" s="771"/>
    </row>
    <row r="101" spans="2:7" ht="15.75">
      <c r="B101" s="676" t="s">
        <v>159</v>
      </c>
      <c r="C101" s="805" t="s">
        <v>947</v>
      </c>
      <c r="D101" s="613" t="s">
        <v>647</v>
      </c>
      <c r="E101" s="755">
        <v>27.928000000000001</v>
      </c>
      <c r="F101" s="802"/>
      <c r="G101" s="802"/>
    </row>
    <row r="102" spans="2:7">
      <c r="B102" s="676" t="s">
        <v>948</v>
      </c>
      <c r="C102" s="804" t="s">
        <v>949</v>
      </c>
      <c r="D102" s="613" t="s">
        <v>771</v>
      </c>
      <c r="E102" s="735">
        <v>0</v>
      </c>
      <c r="F102" s="771"/>
      <c r="G102" s="771"/>
    </row>
    <row r="103" spans="2:7" ht="15.75">
      <c r="B103" s="676" t="s">
        <v>950</v>
      </c>
      <c r="C103" s="805" t="s">
        <v>951</v>
      </c>
      <c r="D103" s="613" t="s">
        <v>647</v>
      </c>
      <c r="E103" s="755">
        <v>0</v>
      </c>
      <c r="F103" s="802"/>
      <c r="G103" s="802"/>
    </row>
    <row r="104" spans="2:7">
      <c r="B104" s="676" t="s">
        <v>952</v>
      </c>
      <c r="C104" s="804" t="s">
        <v>953</v>
      </c>
      <c r="D104" s="613" t="s">
        <v>771</v>
      </c>
      <c r="E104" s="735">
        <v>6</v>
      </c>
      <c r="F104" s="771"/>
      <c r="G104" s="771"/>
    </row>
    <row r="105" spans="2:7" ht="15.75">
      <c r="B105" s="676" t="s">
        <v>954</v>
      </c>
      <c r="C105" s="805" t="s">
        <v>955</v>
      </c>
      <c r="D105" s="613" t="s">
        <v>647</v>
      </c>
      <c r="E105" s="755">
        <v>21.681000000000001</v>
      </c>
      <c r="F105" s="802"/>
      <c r="G105" s="802"/>
    </row>
    <row r="106" spans="2:7">
      <c r="B106" s="676" t="s">
        <v>956</v>
      </c>
      <c r="C106" s="804" t="s">
        <v>957</v>
      </c>
      <c r="D106" s="613" t="s">
        <v>771</v>
      </c>
      <c r="E106" s="735">
        <v>4</v>
      </c>
      <c r="F106" s="806"/>
      <c r="G106" s="802"/>
    </row>
    <row r="107" spans="2:7" ht="15.75">
      <c r="B107" s="676" t="s">
        <v>958</v>
      </c>
      <c r="C107" s="805" t="s">
        <v>959</v>
      </c>
      <c r="D107" s="613" t="s">
        <v>647</v>
      </c>
      <c r="E107" s="755">
        <v>529.1</v>
      </c>
      <c r="F107" s="789"/>
      <c r="G107" s="789"/>
    </row>
    <row r="108" spans="2:7">
      <c r="B108" s="676" t="s">
        <v>960</v>
      </c>
      <c r="C108" s="805" t="s">
        <v>961</v>
      </c>
      <c r="D108" s="613" t="s">
        <v>771</v>
      </c>
      <c r="E108" s="735">
        <v>22</v>
      </c>
      <c r="F108" s="801"/>
      <c r="G108" s="801"/>
    </row>
    <row r="109" spans="2:7">
      <c r="B109" s="676" t="s">
        <v>962</v>
      </c>
      <c r="C109" s="805" t="s">
        <v>963</v>
      </c>
      <c r="D109" s="613" t="s">
        <v>771</v>
      </c>
      <c r="E109" s="735">
        <v>42</v>
      </c>
      <c r="F109" s="801"/>
      <c r="G109" s="801"/>
    </row>
    <row r="110" spans="2:7">
      <c r="B110" s="807" t="s">
        <v>964</v>
      </c>
      <c r="C110" s="808" t="s">
        <v>965</v>
      </c>
      <c r="D110" s="680" t="s">
        <v>771</v>
      </c>
      <c r="E110" s="728">
        <v>25</v>
      </c>
      <c r="F110" s="771"/>
      <c r="G110" s="771"/>
    </row>
    <row r="111" spans="2:7">
      <c r="B111" s="809" t="s">
        <v>966</v>
      </c>
      <c r="C111" s="536" t="s">
        <v>967</v>
      </c>
      <c r="D111" s="810"/>
      <c r="E111" s="811"/>
      <c r="F111" s="802"/>
      <c r="G111" s="802"/>
    </row>
    <row r="112" spans="2:7">
      <c r="B112" s="751" t="s">
        <v>968</v>
      </c>
      <c r="C112" s="803" t="s">
        <v>969</v>
      </c>
      <c r="D112" s="745" t="s">
        <v>832</v>
      </c>
      <c r="E112" s="812">
        <v>123.3</v>
      </c>
      <c r="F112" s="802"/>
      <c r="G112" s="802"/>
    </row>
    <row r="113" spans="2:7">
      <c r="B113" s="676" t="s">
        <v>970</v>
      </c>
      <c r="C113" s="804" t="s">
        <v>971</v>
      </c>
      <c r="D113" s="613" t="s">
        <v>832</v>
      </c>
      <c r="E113" s="755">
        <v>131.6</v>
      </c>
      <c r="F113" s="802"/>
      <c r="G113" s="802"/>
    </row>
    <row r="114" spans="2:7">
      <c r="B114" s="676" t="s">
        <v>972</v>
      </c>
      <c r="C114" s="804" t="s">
        <v>973</v>
      </c>
      <c r="D114" s="613" t="s">
        <v>832</v>
      </c>
      <c r="E114" s="755">
        <v>0</v>
      </c>
      <c r="F114" s="802"/>
      <c r="G114" s="802"/>
    </row>
    <row r="115" spans="2:7">
      <c r="B115" s="676" t="s">
        <v>974</v>
      </c>
      <c r="C115" s="804" t="s">
        <v>975</v>
      </c>
      <c r="D115" s="613" t="s">
        <v>832</v>
      </c>
      <c r="E115" s="755">
        <v>42.9</v>
      </c>
      <c r="F115" s="802"/>
      <c r="G115" s="802"/>
    </row>
    <row r="116" spans="2:7">
      <c r="B116" s="807" t="s">
        <v>976</v>
      </c>
      <c r="C116" s="813" t="s">
        <v>977</v>
      </c>
      <c r="D116" s="680" t="s">
        <v>832</v>
      </c>
      <c r="E116" s="814">
        <v>4.5999999999999996</v>
      </c>
      <c r="F116" s="771"/>
      <c r="G116" s="771"/>
    </row>
    <row r="117" spans="2:7">
      <c r="B117" s="809" t="s">
        <v>978</v>
      </c>
      <c r="C117" s="536" t="s">
        <v>979</v>
      </c>
      <c r="D117" s="810"/>
      <c r="E117" s="687"/>
      <c r="F117" s="802"/>
      <c r="G117" s="802"/>
    </row>
    <row r="118" spans="2:7">
      <c r="B118" s="751" t="s">
        <v>980</v>
      </c>
      <c r="C118" s="803" t="s">
        <v>981</v>
      </c>
      <c r="D118" s="745" t="s">
        <v>832</v>
      </c>
      <c r="E118" s="812">
        <v>5.4</v>
      </c>
      <c r="F118" s="802"/>
      <c r="G118" s="802"/>
    </row>
    <row r="119" spans="2:7">
      <c r="B119" s="676" t="s">
        <v>982</v>
      </c>
      <c r="C119" s="804" t="s">
        <v>971</v>
      </c>
      <c r="D119" s="613" t="s">
        <v>832</v>
      </c>
      <c r="E119" s="755">
        <v>4.4000000000000004</v>
      </c>
      <c r="F119" s="802"/>
      <c r="G119" s="802"/>
    </row>
    <row r="120" spans="2:7">
      <c r="B120" s="676" t="s">
        <v>983</v>
      </c>
      <c r="C120" s="804" t="s">
        <v>973</v>
      </c>
      <c r="D120" s="613" t="s">
        <v>832</v>
      </c>
      <c r="E120" s="755">
        <v>0</v>
      </c>
      <c r="F120" s="802"/>
      <c r="G120" s="802"/>
    </row>
    <row r="121" spans="2:7">
      <c r="B121" s="676" t="s">
        <v>984</v>
      </c>
      <c r="C121" s="804" t="s">
        <v>975</v>
      </c>
      <c r="D121" s="613" t="s">
        <v>832</v>
      </c>
      <c r="E121" s="755">
        <v>9.1999999999999993</v>
      </c>
      <c r="F121" s="802"/>
      <c r="G121" s="802"/>
    </row>
    <row r="122" spans="2:7">
      <c r="B122" s="676" t="s">
        <v>985</v>
      </c>
      <c r="C122" s="804" t="s">
        <v>977</v>
      </c>
      <c r="D122" s="613" t="s">
        <v>832</v>
      </c>
      <c r="E122" s="755">
        <v>2.2000000000000002</v>
      </c>
      <c r="F122" s="771"/>
      <c r="G122" s="771"/>
    </row>
    <row r="123" spans="2:7">
      <c r="B123" s="815" t="s">
        <v>986</v>
      </c>
      <c r="C123" s="536" t="s">
        <v>987</v>
      </c>
      <c r="D123" s="810"/>
      <c r="E123" s="816"/>
      <c r="F123" s="771"/>
      <c r="G123" s="771"/>
    </row>
    <row r="124" spans="2:7">
      <c r="B124" s="676" t="s">
        <v>988</v>
      </c>
      <c r="C124" s="804" t="s">
        <v>989</v>
      </c>
      <c r="D124" s="613" t="s">
        <v>576</v>
      </c>
      <c r="E124" s="755">
        <v>0</v>
      </c>
      <c r="F124" s="771"/>
      <c r="G124" s="771"/>
    </row>
    <row r="125" spans="2:7">
      <c r="B125" s="676" t="s">
        <v>990</v>
      </c>
      <c r="C125" s="804" t="s">
        <v>991</v>
      </c>
      <c r="D125" s="613" t="s">
        <v>576</v>
      </c>
      <c r="E125" s="755">
        <v>0</v>
      </c>
      <c r="F125" s="771"/>
      <c r="G125" s="771"/>
    </row>
    <row r="126" spans="2:7">
      <c r="B126" s="676" t="s">
        <v>992</v>
      </c>
      <c r="C126" s="804" t="s">
        <v>993</v>
      </c>
      <c r="D126" s="613" t="s">
        <v>576</v>
      </c>
      <c r="E126" s="755">
        <v>0</v>
      </c>
      <c r="F126" s="771"/>
      <c r="G126" s="771"/>
    </row>
    <row r="127" spans="2:7">
      <c r="B127" s="807" t="s">
        <v>994</v>
      </c>
      <c r="C127" s="813" t="s">
        <v>995</v>
      </c>
      <c r="D127" s="680" t="s">
        <v>576</v>
      </c>
      <c r="E127" s="814">
        <v>0</v>
      </c>
      <c r="F127" s="771"/>
      <c r="G127" s="771"/>
    </row>
    <row r="128" spans="2:7">
      <c r="B128" s="809" t="s">
        <v>996</v>
      </c>
      <c r="C128" s="536" t="s">
        <v>997</v>
      </c>
      <c r="D128" s="810"/>
      <c r="E128" s="811"/>
      <c r="F128" s="771"/>
      <c r="G128" s="771"/>
    </row>
    <row r="129" spans="2:7">
      <c r="B129" s="807" t="s">
        <v>998</v>
      </c>
      <c r="C129" s="813" t="s">
        <v>969</v>
      </c>
      <c r="D129" s="680" t="s">
        <v>576</v>
      </c>
      <c r="E129" s="817">
        <f>(E112-E118)*E130/1000</f>
        <v>68.228729999999999</v>
      </c>
      <c r="F129" s="771"/>
      <c r="G129" s="771"/>
    </row>
    <row r="130" spans="2:7" ht="15.75">
      <c r="B130" s="818" t="s">
        <v>999</v>
      </c>
      <c r="C130" s="819" t="s">
        <v>1000</v>
      </c>
      <c r="D130" s="740" t="s">
        <v>647</v>
      </c>
      <c r="E130" s="820">
        <f>VAS077_F_Isvalytasbuiti1AtaskaitinisLaikotarpis</f>
        <v>578.70000000000005</v>
      </c>
      <c r="F130" s="771"/>
      <c r="G130" s="771"/>
    </row>
    <row r="131" spans="2:7">
      <c r="B131" s="530"/>
      <c r="C131" s="531" t="s">
        <v>1001</v>
      </c>
      <c r="D131" s="531"/>
      <c r="E131" s="765"/>
      <c r="F131" s="771"/>
      <c r="G131" s="771"/>
    </row>
    <row r="132" spans="2:7" ht="15.75">
      <c r="B132" s="821" t="s">
        <v>1002</v>
      </c>
      <c r="C132" s="822" t="s">
        <v>1003</v>
      </c>
      <c r="D132" s="613" t="s">
        <v>647</v>
      </c>
      <c r="E132" s="823">
        <v>0</v>
      </c>
      <c r="F132" s="771"/>
      <c r="G132" s="771"/>
    </row>
    <row r="133" spans="2:7">
      <c r="B133" s="676" t="s">
        <v>1004</v>
      </c>
      <c r="C133" s="805" t="s">
        <v>1005</v>
      </c>
      <c r="D133" s="613" t="s">
        <v>771</v>
      </c>
      <c r="E133" s="735">
        <v>0</v>
      </c>
      <c r="F133" s="771"/>
      <c r="G133" s="771"/>
    </row>
    <row r="134" spans="2:7">
      <c r="B134" s="824" t="s">
        <v>1006</v>
      </c>
      <c r="C134" s="825" t="s">
        <v>1007</v>
      </c>
      <c r="D134" s="618" t="s">
        <v>771</v>
      </c>
      <c r="E134" s="728">
        <v>0</v>
      </c>
      <c r="F134" s="771"/>
      <c r="G134" s="771"/>
    </row>
    <row r="135" spans="2:7">
      <c r="B135" s="809" t="s">
        <v>1008</v>
      </c>
      <c r="C135" s="536" t="s">
        <v>1009</v>
      </c>
      <c r="D135" s="810"/>
      <c r="E135" s="811"/>
      <c r="F135" s="771"/>
      <c r="G135" s="771"/>
    </row>
    <row r="136" spans="2:7">
      <c r="B136" s="751" t="s">
        <v>1010</v>
      </c>
      <c r="C136" s="803" t="s">
        <v>969</v>
      </c>
      <c r="D136" s="745" t="s">
        <v>832</v>
      </c>
      <c r="E136" s="812">
        <v>0</v>
      </c>
      <c r="F136" s="771"/>
      <c r="G136" s="771"/>
    </row>
    <row r="137" spans="2:7">
      <c r="B137" s="676" t="s">
        <v>1011</v>
      </c>
      <c r="C137" s="804" t="s">
        <v>971</v>
      </c>
      <c r="D137" s="613" t="s">
        <v>832</v>
      </c>
      <c r="E137" s="755">
        <v>0</v>
      </c>
      <c r="F137" s="771"/>
      <c r="G137" s="771"/>
    </row>
    <row r="138" spans="2:7">
      <c r="B138" s="676" t="s">
        <v>1012</v>
      </c>
      <c r="C138" s="804" t="s">
        <v>1013</v>
      </c>
      <c r="D138" s="613" t="s">
        <v>832</v>
      </c>
      <c r="E138" s="755">
        <v>0</v>
      </c>
      <c r="F138" s="771"/>
      <c r="G138" s="771"/>
    </row>
    <row r="139" spans="2:7">
      <c r="B139" s="809" t="s">
        <v>1014</v>
      </c>
      <c r="C139" s="536" t="s">
        <v>1015</v>
      </c>
      <c r="D139" s="810"/>
      <c r="E139" s="687"/>
      <c r="F139" s="771"/>
      <c r="G139" s="771"/>
    </row>
    <row r="140" spans="2:7">
      <c r="B140" s="751" t="s">
        <v>1016</v>
      </c>
      <c r="C140" s="803" t="s">
        <v>981</v>
      </c>
      <c r="D140" s="745" t="s">
        <v>832</v>
      </c>
      <c r="E140" s="812">
        <v>0</v>
      </c>
      <c r="F140" s="771"/>
      <c r="G140" s="771"/>
    </row>
    <row r="141" spans="2:7">
      <c r="B141" s="676" t="s">
        <v>1017</v>
      </c>
      <c r="C141" s="804" t="s">
        <v>971</v>
      </c>
      <c r="D141" s="613" t="s">
        <v>832</v>
      </c>
      <c r="E141" s="755">
        <v>0</v>
      </c>
      <c r="F141" s="771"/>
      <c r="G141" s="771"/>
    </row>
    <row r="142" spans="2:7">
      <c r="B142" s="807" t="s">
        <v>1018</v>
      </c>
      <c r="C142" s="813" t="s">
        <v>1013</v>
      </c>
      <c r="D142" s="680" t="s">
        <v>832</v>
      </c>
      <c r="E142" s="814">
        <v>0</v>
      </c>
      <c r="F142" s="771"/>
      <c r="G142" s="771"/>
    </row>
    <row r="143" spans="2:7">
      <c r="B143" s="809" t="s">
        <v>1019</v>
      </c>
      <c r="C143" s="536" t="s">
        <v>997</v>
      </c>
      <c r="D143" s="536"/>
      <c r="E143" s="811"/>
      <c r="F143" s="771"/>
      <c r="G143" s="771"/>
    </row>
    <row r="144" spans="2:7">
      <c r="B144" s="756" t="s">
        <v>1020</v>
      </c>
      <c r="C144" s="804" t="s">
        <v>969</v>
      </c>
      <c r="D144" s="613" t="s">
        <v>576</v>
      </c>
      <c r="E144" s="799">
        <f>(E136-E140)*E132/1000</f>
        <v>0</v>
      </c>
      <c r="F144" s="800"/>
      <c r="G144" s="800"/>
    </row>
    <row r="145" spans="2:7">
      <c r="B145" s="530"/>
      <c r="C145" s="531" t="s">
        <v>1021</v>
      </c>
      <c r="D145" s="531"/>
      <c r="E145" s="765"/>
      <c r="F145" s="800"/>
      <c r="G145" s="800"/>
    </row>
    <row r="146" spans="2:7" ht="15.75">
      <c r="B146" s="821" t="s">
        <v>1022</v>
      </c>
      <c r="C146" s="826" t="s">
        <v>1023</v>
      </c>
      <c r="D146" s="613" t="s">
        <v>647</v>
      </c>
      <c r="E146" s="823">
        <v>0.65500000000000003</v>
      </c>
      <c r="F146" s="800"/>
      <c r="G146" s="800"/>
    </row>
    <row r="147" spans="2:7">
      <c r="B147" s="676" t="s">
        <v>1024</v>
      </c>
      <c r="C147" s="827" t="s">
        <v>1025</v>
      </c>
      <c r="D147" s="828" t="s">
        <v>750</v>
      </c>
      <c r="E147" s="829">
        <v>0.98</v>
      </c>
      <c r="F147" s="800"/>
      <c r="G147" s="800"/>
    </row>
    <row r="148" spans="2:7">
      <c r="B148" s="676" t="s">
        <v>1026</v>
      </c>
      <c r="C148" s="827" t="s">
        <v>1027</v>
      </c>
      <c r="D148" s="613" t="s">
        <v>1028</v>
      </c>
      <c r="E148" s="755">
        <v>0.68700000000000006</v>
      </c>
      <c r="F148" s="800"/>
      <c r="G148" s="800"/>
    </row>
    <row r="149" spans="2:7">
      <c r="B149" s="830" t="s">
        <v>1029</v>
      </c>
      <c r="C149" s="831" t="s">
        <v>1030</v>
      </c>
      <c r="D149" s="737" t="s">
        <v>771</v>
      </c>
      <c r="E149" s="738">
        <v>1</v>
      </c>
      <c r="F149" s="800"/>
      <c r="G149" s="800"/>
    </row>
    <row r="150" spans="2:7">
      <c r="B150" s="832" t="s">
        <v>1031</v>
      </c>
      <c r="C150" s="833" t="s">
        <v>1032</v>
      </c>
      <c r="D150" s="833"/>
      <c r="E150" s="493"/>
      <c r="F150" s="771"/>
      <c r="G150" s="771"/>
    </row>
    <row r="151" spans="2:7" ht="15.75">
      <c r="B151" s="751" t="s">
        <v>1033</v>
      </c>
      <c r="C151" s="834" t="s">
        <v>1034</v>
      </c>
      <c r="D151" s="613" t="s">
        <v>647</v>
      </c>
      <c r="E151" s="755">
        <v>0.7</v>
      </c>
      <c r="F151" s="801"/>
      <c r="G151" s="801"/>
    </row>
    <row r="152" spans="2:7">
      <c r="B152" s="676" t="s">
        <v>1035</v>
      </c>
      <c r="C152" s="827" t="s">
        <v>1036</v>
      </c>
      <c r="D152" s="828" t="s">
        <v>750</v>
      </c>
      <c r="E152" s="829">
        <v>0.84</v>
      </c>
      <c r="F152" s="771"/>
      <c r="G152" s="771"/>
    </row>
    <row r="153" spans="2:7">
      <c r="B153" s="751" t="s">
        <v>1037</v>
      </c>
      <c r="C153" s="835" t="s">
        <v>1038</v>
      </c>
      <c r="D153" s="737" t="s">
        <v>1028</v>
      </c>
      <c r="E153" s="755">
        <v>0.111</v>
      </c>
      <c r="F153" s="771"/>
      <c r="G153" s="771"/>
    </row>
    <row r="154" spans="2:7">
      <c r="B154" s="807" t="s">
        <v>1039</v>
      </c>
      <c r="C154" s="836" t="s">
        <v>1040</v>
      </c>
      <c r="D154" s="680" t="s">
        <v>771</v>
      </c>
      <c r="E154" s="728">
        <v>1</v>
      </c>
      <c r="F154" s="771"/>
      <c r="G154" s="771"/>
    </row>
    <row r="155" spans="2:7">
      <c r="B155" s="832" t="s">
        <v>1041</v>
      </c>
      <c r="C155" s="833" t="s">
        <v>1042</v>
      </c>
      <c r="D155" s="833"/>
      <c r="E155" s="837"/>
      <c r="F155" s="771"/>
      <c r="G155" s="771"/>
    </row>
    <row r="156" spans="2:7" ht="15.75">
      <c r="B156" s="676" t="s">
        <v>1043</v>
      </c>
      <c r="C156" s="827" t="s">
        <v>1044</v>
      </c>
      <c r="D156" s="613" t="s">
        <v>647</v>
      </c>
      <c r="E156" s="755">
        <v>0</v>
      </c>
      <c r="F156" s="771"/>
      <c r="G156" s="771"/>
    </row>
    <row r="157" spans="2:7">
      <c r="B157" s="676" t="s">
        <v>1045</v>
      </c>
      <c r="C157" s="827" t="s">
        <v>1046</v>
      </c>
      <c r="D157" s="828" t="s">
        <v>750</v>
      </c>
      <c r="E157" s="829">
        <v>0</v>
      </c>
      <c r="F157" s="771"/>
      <c r="G157" s="771"/>
    </row>
    <row r="158" spans="2:7">
      <c r="B158" s="676" t="s">
        <v>1047</v>
      </c>
      <c r="C158" s="835" t="s">
        <v>1048</v>
      </c>
      <c r="D158" s="737" t="s">
        <v>1028</v>
      </c>
      <c r="E158" s="755">
        <v>0</v>
      </c>
      <c r="F158" s="771"/>
      <c r="G158" s="771"/>
    </row>
    <row r="159" spans="2:7">
      <c r="B159" s="807" t="s">
        <v>1049</v>
      </c>
      <c r="C159" s="836" t="s">
        <v>1050</v>
      </c>
      <c r="D159" s="680" t="s">
        <v>771</v>
      </c>
      <c r="E159" s="728">
        <v>0</v>
      </c>
      <c r="F159" s="771"/>
      <c r="G159" s="771"/>
    </row>
    <row r="160" spans="2:7">
      <c r="B160" s="832" t="s">
        <v>1051</v>
      </c>
      <c r="C160" s="833" t="s">
        <v>1052</v>
      </c>
      <c r="D160" s="833"/>
      <c r="E160" s="838"/>
      <c r="F160" s="771"/>
      <c r="G160" s="771"/>
    </row>
    <row r="161" spans="2:7" ht="15.75">
      <c r="B161" s="676" t="s">
        <v>1053</v>
      </c>
      <c r="C161" s="839" t="s">
        <v>1054</v>
      </c>
      <c r="D161" s="613" t="s">
        <v>647</v>
      </c>
      <c r="E161" s="755">
        <v>0</v>
      </c>
      <c r="F161" s="771"/>
      <c r="G161" s="771"/>
    </row>
    <row r="162" spans="2:7">
      <c r="B162" s="676" t="s">
        <v>1055</v>
      </c>
      <c r="C162" s="839" t="s">
        <v>1056</v>
      </c>
      <c r="D162" s="613" t="s">
        <v>750</v>
      </c>
      <c r="E162" s="829">
        <v>0</v>
      </c>
      <c r="F162" s="771"/>
      <c r="G162" s="771"/>
    </row>
    <row r="163" spans="2:7">
      <c r="B163" s="676" t="s">
        <v>1057</v>
      </c>
      <c r="C163" s="839" t="s">
        <v>1058</v>
      </c>
      <c r="D163" s="613" t="s">
        <v>1059</v>
      </c>
      <c r="E163" s="755">
        <v>0</v>
      </c>
      <c r="F163" s="771"/>
      <c r="G163" s="771"/>
    </row>
    <row r="164" spans="2:7">
      <c r="B164" s="807" t="s">
        <v>1060</v>
      </c>
      <c r="C164" s="836" t="s">
        <v>1061</v>
      </c>
      <c r="D164" s="680" t="s">
        <v>771</v>
      </c>
      <c r="E164" s="728">
        <v>0</v>
      </c>
      <c r="F164" s="771"/>
      <c r="G164" s="771"/>
    </row>
    <row r="165" spans="2:7">
      <c r="B165" s="832" t="s">
        <v>1062</v>
      </c>
      <c r="C165" s="840" t="s">
        <v>1063</v>
      </c>
      <c r="D165" s="841"/>
      <c r="E165" s="842"/>
      <c r="F165" s="771"/>
      <c r="G165" s="771"/>
    </row>
    <row r="166" spans="2:7" ht="15.75">
      <c r="B166" s="676" t="s">
        <v>1064</v>
      </c>
      <c r="C166" s="827" t="s">
        <v>1065</v>
      </c>
      <c r="D166" s="613" t="s">
        <v>647</v>
      </c>
      <c r="E166" s="755">
        <v>0</v>
      </c>
      <c r="F166" s="771"/>
      <c r="G166" s="771"/>
    </row>
    <row r="167" spans="2:7">
      <c r="B167" s="676" t="s">
        <v>1066</v>
      </c>
      <c r="C167" s="827" t="s">
        <v>1067</v>
      </c>
      <c r="D167" s="828" t="s">
        <v>750</v>
      </c>
      <c r="E167" s="829">
        <v>0</v>
      </c>
      <c r="F167" s="771"/>
      <c r="G167" s="771"/>
    </row>
    <row r="168" spans="2:7">
      <c r="B168" s="751" t="s">
        <v>1068</v>
      </c>
      <c r="C168" s="835" t="s">
        <v>1069</v>
      </c>
      <c r="D168" s="737" t="s">
        <v>1028</v>
      </c>
      <c r="E168" s="755">
        <v>0</v>
      </c>
      <c r="F168" s="771"/>
      <c r="G168" s="771"/>
    </row>
    <row r="169" spans="2:7">
      <c r="B169" s="807" t="s">
        <v>1070</v>
      </c>
      <c r="C169" s="836" t="s">
        <v>1071</v>
      </c>
      <c r="D169" s="680" t="s">
        <v>771</v>
      </c>
      <c r="E169" s="728">
        <v>0</v>
      </c>
      <c r="F169" s="771"/>
      <c r="G169" s="771"/>
    </row>
    <row r="170" spans="2:7">
      <c r="B170" s="832" t="s">
        <v>1072</v>
      </c>
      <c r="C170" s="833" t="s">
        <v>1073</v>
      </c>
      <c r="D170" s="833"/>
      <c r="E170" s="837"/>
      <c r="F170" s="771"/>
      <c r="G170" s="771"/>
    </row>
    <row r="171" spans="2:7" ht="15.75">
      <c r="B171" s="676" t="s">
        <v>1074</v>
      </c>
      <c r="C171" s="843" t="s">
        <v>1075</v>
      </c>
      <c r="D171" s="613" t="s">
        <v>647</v>
      </c>
      <c r="E171" s="755">
        <v>0</v>
      </c>
      <c r="F171" s="771"/>
      <c r="G171" s="771"/>
    </row>
    <row r="172" spans="2:7">
      <c r="B172" s="676" t="s">
        <v>1076</v>
      </c>
      <c r="C172" s="844" t="s">
        <v>1077</v>
      </c>
      <c r="D172" s="828" t="s">
        <v>750</v>
      </c>
      <c r="E172" s="829">
        <v>0</v>
      </c>
      <c r="F172" s="771"/>
      <c r="G172" s="771"/>
    </row>
    <row r="173" spans="2:7">
      <c r="B173" s="676" t="s">
        <v>1078</v>
      </c>
      <c r="C173" s="844" t="s">
        <v>1079</v>
      </c>
      <c r="D173" s="745" t="s">
        <v>1028</v>
      </c>
      <c r="E173" s="755">
        <v>0</v>
      </c>
      <c r="F173" s="771"/>
      <c r="G173" s="771"/>
    </row>
    <row r="174" spans="2:7">
      <c r="B174" s="676" t="s">
        <v>1080</v>
      </c>
      <c r="C174" s="845" t="s">
        <v>1081</v>
      </c>
      <c r="D174" s="737" t="s">
        <v>1028</v>
      </c>
      <c r="E174" s="755">
        <v>0</v>
      </c>
      <c r="F174" s="771"/>
      <c r="G174" s="771"/>
    </row>
    <row r="175" spans="2:7">
      <c r="B175" s="807" t="s">
        <v>1082</v>
      </c>
      <c r="C175" s="836" t="s">
        <v>1030</v>
      </c>
      <c r="D175" s="680" t="s">
        <v>771</v>
      </c>
      <c r="E175" s="728">
        <v>0</v>
      </c>
      <c r="F175" s="771"/>
      <c r="G175" s="771"/>
    </row>
    <row r="176" spans="2:7">
      <c r="B176" s="832" t="s">
        <v>1083</v>
      </c>
      <c r="C176" s="833" t="s">
        <v>1084</v>
      </c>
      <c r="D176" s="833"/>
      <c r="E176" s="837"/>
      <c r="F176" s="771"/>
      <c r="G176" s="771"/>
    </row>
    <row r="177" spans="2:7" ht="15.75">
      <c r="B177" s="846" t="s">
        <v>1085</v>
      </c>
      <c r="C177" s="843" t="s">
        <v>1086</v>
      </c>
      <c r="D177" s="613" t="s">
        <v>647</v>
      </c>
      <c r="E177" s="755">
        <v>0</v>
      </c>
      <c r="F177" s="771"/>
      <c r="G177" s="771"/>
    </row>
    <row r="178" spans="2:7">
      <c r="B178" s="846" t="s">
        <v>1087</v>
      </c>
      <c r="C178" s="844" t="s">
        <v>1088</v>
      </c>
      <c r="D178" s="828" t="s">
        <v>750</v>
      </c>
      <c r="E178" s="829">
        <v>0</v>
      </c>
      <c r="F178" s="771"/>
      <c r="G178" s="771"/>
    </row>
    <row r="179" spans="2:7">
      <c r="B179" s="846" t="s">
        <v>1089</v>
      </c>
      <c r="C179" s="844" t="s">
        <v>1090</v>
      </c>
      <c r="D179" s="745" t="s">
        <v>1028</v>
      </c>
      <c r="E179" s="755">
        <v>0</v>
      </c>
      <c r="F179" s="771"/>
      <c r="G179" s="771"/>
    </row>
    <row r="180" spans="2:7">
      <c r="B180" s="846" t="s">
        <v>1091</v>
      </c>
      <c r="C180" s="844" t="s">
        <v>1092</v>
      </c>
      <c r="D180" s="745" t="s">
        <v>1028</v>
      </c>
      <c r="E180" s="755">
        <v>0</v>
      </c>
      <c r="F180" s="771"/>
      <c r="G180" s="771"/>
    </row>
    <row r="181" spans="2:7">
      <c r="B181" s="846" t="s">
        <v>1093</v>
      </c>
      <c r="C181" s="844" t="s">
        <v>1094</v>
      </c>
      <c r="D181" s="745" t="s">
        <v>1028</v>
      </c>
      <c r="E181" s="755">
        <v>0</v>
      </c>
      <c r="F181" s="771"/>
      <c r="G181" s="771"/>
    </row>
    <row r="182" spans="2:7">
      <c r="B182" s="846" t="s">
        <v>1095</v>
      </c>
      <c r="C182" s="844" t="s">
        <v>1081</v>
      </c>
      <c r="D182" s="745" t="s">
        <v>1028</v>
      </c>
      <c r="E182" s="755">
        <v>0</v>
      </c>
      <c r="F182" s="771"/>
      <c r="G182" s="771"/>
    </row>
    <row r="183" spans="2:7">
      <c r="B183" s="756" t="s">
        <v>1096</v>
      </c>
      <c r="C183" s="847" t="s">
        <v>1030</v>
      </c>
      <c r="D183" s="740" t="s">
        <v>771</v>
      </c>
      <c r="E183" s="741">
        <v>0</v>
      </c>
      <c r="F183" s="771"/>
      <c r="G183" s="771"/>
    </row>
    <row r="184" spans="2:7">
      <c r="B184" s="530"/>
      <c r="C184" s="531" t="s">
        <v>1097</v>
      </c>
      <c r="D184" s="531"/>
      <c r="E184" s="765"/>
      <c r="F184" s="848"/>
      <c r="G184" s="771"/>
    </row>
    <row r="185" spans="2:7">
      <c r="B185" s="821" t="s">
        <v>1098</v>
      </c>
      <c r="C185" s="849" t="s">
        <v>1099</v>
      </c>
      <c r="D185" s="850" t="s">
        <v>771</v>
      </c>
      <c r="E185" s="744">
        <f>SUM(E186:E190)</f>
        <v>18</v>
      </c>
      <c r="F185" s="771"/>
      <c r="G185" s="771"/>
    </row>
    <row r="186" spans="2:7">
      <c r="B186" s="676" t="s">
        <v>1100</v>
      </c>
      <c r="C186" s="779" t="s">
        <v>1101</v>
      </c>
      <c r="D186" s="851" t="s">
        <v>771</v>
      </c>
      <c r="E186" s="735">
        <v>1</v>
      </c>
      <c r="F186" s="802"/>
      <c r="G186" s="802"/>
    </row>
    <row r="187" spans="2:7">
      <c r="B187" s="676" t="s">
        <v>1102</v>
      </c>
      <c r="C187" s="779" t="s">
        <v>1103</v>
      </c>
      <c r="D187" s="851" t="s">
        <v>771</v>
      </c>
      <c r="E187" s="735">
        <v>1</v>
      </c>
      <c r="F187" s="802"/>
      <c r="G187" s="802"/>
    </row>
    <row r="188" spans="2:7">
      <c r="B188" s="676" t="s">
        <v>1104</v>
      </c>
      <c r="C188" s="779" t="s">
        <v>1105</v>
      </c>
      <c r="D188" s="851" t="s">
        <v>771</v>
      </c>
      <c r="E188" s="735">
        <v>1</v>
      </c>
      <c r="F188" s="802"/>
      <c r="G188" s="802"/>
    </row>
    <row r="189" spans="2:7">
      <c r="B189" s="676" t="s">
        <v>1106</v>
      </c>
      <c r="C189" s="779" t="s">
        <v>1107</v>
      </c>
      <c r="D189" s="851" t="s">
        <v>771</v>
      </c>
      <c r="E189" s="735">
        <v>12</v>
      </c>
      <c r="F189" s="802"/>
      <c r="G189" s="802"/>
    </row>
    <row r="190" spans="2:7">
      <c r="B190" s="676" t="s">
        <v>1108</v>
      </c>
      <c r="C190" s="779" t="s">
        <v>1109</v>
      </c>
      <c r="D190" s="851" t="s">
        <v>771</v>
      </c>
      <c r="E190" s="732">
        <f>SUM(E191:E195)</f>
        <v>3</v>
      </c>
      <c r="F190" s="802"/>
      <c r="G190" s="802"/>
    </row>
    <row r="191" spans="2:7">
      <c r="B191" s="633" t="s">
        <v>1110</v>
      </c>
      <c r="C191" s="733" t="s">
        <v>1111</v>
      </c>
      <c r="D191" s="828" t="s">
        <v>771</v>
      </c>
      <c r="E191" s="734">
        <v>0</v>
      </c>
      <c r="F191" s="802"/>
      <c r="G191" s="802"/>
    </row>
    <row r="192" spans="2:7">
      <c r="B192" s="633" t="s">
        <v>1112</v>
      </c>
      <c r="C192" s="733" t="s">
        <v>1113</v>
      </c>
      <c r="D192" s="828" t="s">
        <v>771</v>
      </c>
      <c r="E192" s="734">
        <v>0</v>
      </c>
      <c r="F192" s="802"/>
      <c r="G192" s="802"/>
    </row>
    <row r="193" spans="2:7">
      <c r="B193" s="633" t="s">
        <v>1114</v>
      </c>
      <c r="C193" s="733" t="s">
        <v>1115</v>
      </c>
      <c r="D193" s="828" t="s">
        <v>771</v>
      </c>
      <c r="E193" s="734">
        <v>0</v>
      </c>
      <c r="F193" s="802"/>
      <c r="G193" s="802"/>
    </row>
    <row r="194" spans="2:7">
      <c r="B194" s="633" t="s">
        <v>1116</v>
      </c>
      <c r="C194" s="733" t="s">
        <v>1117</v>
      </c>
      <c r="D194" s="828" t="s">
        <v>771</v>
      </c>
      <c r="E194" s="734">
        <v>2</v>
      </c>
      <c r="F194" s="802"/>
      <c r="G194" s="802"/>
    </row>
    <row r="195" spans="2:7">
      <c r="B195" s="852" t="s">
        <v>1118</v>
      </c>
      <c r="C195" s="853" t="s">
        <v>1119</v>
      </c>
      <c r="D195" s="854" t="s">
        <v>771</v>
      </c>
      <c r="E195" s="855">
        <v>1</v>
      </c>
      <c r="F195" s="856"/>
      <c r="G195" s="856"/>
    </row>
    <row r="196" spans="2:7">
      <c r="B196" s="857"/>
      <c r="C196" s="857"/>
      <c r="D196" s="857"/>
      <c r="E196" s="858"/>
    </row>
    <row r="197" spans="2:7">
      <c r="B197" s="859" t="s">
        <v>1120</v>
      </c>
      <c r="C197" s="1" t="s">
        <v>1121</v>
      </c>
    </row>
    <row r="198" spans="2:7">
      <c r="B198" s="860" t="s">
        <v>1122</v>
      </c>
      <c r="C198" s="1" t="s">
        <v>1123</v>
      </c>
    </row>
    <row r="199" spans="2:7">
      <c r="C199" s="861"/>
    </row>
    <row r="200" spans="2:7">
      <c r="B200" s="862"/>
    </row>
    <row r="201" spans="2:7">
      <c r="B201" s="862"/>
      <c r="C201" s="863"/>
    </row>
  </sheetData>
  <sheetProtection password="F757" sheet="1" objects="1" scenarios="1"/>
  <mergeCells count="2">
    <mergeCell ref="B8:E8"/>
    <mergeCell ref="F39:F41"/>
  </mergeCells>
  <conditionalFormatting sqref="F38">
    <cfRule type="cellIs" dxfId="6" priority="2" stopIfTrue="1" operator="greaterThan">
      <formula>0</formula>
    </cfRule>
    <cfRule type="cellIs" dxfId="5" priority="4" stopIfTrue="1" operator="lessThan">
      <formula>0</formula>
    </cfRule>
  </conditionalFormatting>
  <conditionalFormatting sqref="F106">
    <cfRule type="expression" dxfId="4" priority="6" stopIfTrue="1">
      <formula>F107=0</formula>
    </cfRule>
    <cfRule type="expression" dxfId="3" priority="8" stopIfTrue="1">
      <formula>F107&gt;0</formula>
    </cfRule>
    <cfRule type="expression" dxfId="2" priority="10" stopIfTrue="1">
      <formula>F107&lt;0</formula>
    </cfRule>
  </conditionalFormatting>
  <conditionalFormatting sqref="F36:G36 F107:G107">
    <cfRule type="cellIs" dxfId="1" priority="11" stopIfTrue="1" operator="greaterThan">
      <formula>0</formula>
    </cfRule>
    <cfRule type="cellIs" dxfId="0" priority="12" stopIfTrue="1" operator="lessThan">
      <formula>0</formula>
    </cfRule>
  </conditionalFormatting>
  <pageMargins left="0.7" right="0.7" top="0.75" bottom="0.75" header="0.3" footer="0.3"/>
  <pageSetup paperSize="9" scale="5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11"/>
  <sheetViews>
    <sheetView zoomScale="93" zoomScaleNormal="93" workbookViewId="0">
      <selection activeCell="E26" sqref="E26"/>
    </sheetView>
  </sheetViews>
  <sheetFormatPr defaultColWidth="9.140625" defaultRowHeight="15"/>
  <cols>
    <col min="1" max="2" width="9.140625" style="479"/>
    <col min="3" max="3" width="51.5703125" style="479" customWidth="1"/>
    <col min="4" max="4" width="22.5703125" style="549" customWidth="1"/>
    <col min="5" max="5" width="22.7109375" style="479" customWidth="1"/>
    <col min="6" max="6" width="35.85546875" style="479" customWidth="1"/>
    <col min="7" max="16384" width="9.140625" style="479"/>
  </cols>
  <sheetData>
    <row r="1" spans="1:5">
      <c r="A1" s="480" t="s">
        <v>0</v>
      </c>
      <c r="B1" s="481"/>
      <c r="C1" s="481"/>
      <c r="D1" s="864"/>
      <c r="E1" s="481"/>
    </row>
    <row r="2" spans="1:5">
      <c r="A2" s="480" t="s">
        <v>1</v>
      </c>
      <c r="B2" s="481"/>
      <c r="C2" s="481"/>
      <c r="D2" s="864"/>
      <c r="E2" s="481"/>
    </row>
    <row r="3" spans="1:5">
      <c r="A3" s="481"/>
      <c r="B3" s="481"/>
      <c r="C3" s="481"/>
      <c r="D3" s="864"/>
      <c r="E3" s="481"/>
    </row>
    <row r="4" spans="1:5">
      <c r="A4" s="481"/>
      <c r="B4" s="481"/>
      <c r="C4" s="481"/>
      <c r="D4" s="864"/>
      <c r="E4" s="481"/>
    </row>
    <row r="5" spans="1:5">
      <c r="A5" s="482" t="s">
        <v>1124</v>
      </c>
      <c r="B5" s="481"/>
      <c r="C5" s="481"/>
      <c r="D5" s="864"/>
      <c r="E5" s="481"/>
    </row>
    <row r="6" spans="1:5">
      <c r="A6" s="907" t="s">
        <v>1125</v>
      </c>
      <c r="B6" s="908"/>
      <c r="C6" s="908"/>
      <c r="D6" s="908"/>
      <c r="E6" s="908"/>
    </row>
    <row r="7" spans="1:5">
      <c r="A7" s="908"/>
      <c r="B7" s="908"/>
      <c r="C7" s="908"/>
      <c r="D7" s="908"/>
      <c r="E7" s="908"/>
    </row>
    <row r="8" spans="1:5">
      <c r="A8" s="481"/>
      <c r="B8" s="906"/>
      <c r="C8" s="906"/>
      <c r="D8" s="906"/>
      <c r="E8" s="906"/>
    </row>
    <row r="9" spans="1:5" ht="24.75" customHeight="1">
      <c r="B9" s="865" t="s">
        <v>4</v>
      </c>
      <c r="C9" s="866" t="s">
        <v>5</v>
      </c>
      <c r="D9" s="867" t="s">
        <v>6</v>
      </c>
      <c r="E9" s="868" t="s">
        <v>7</v>
      </c>
    </row>
    <row r="10" spans="1:5" ht="46.5" customHeight="1">
      <c r="B10" s="869" t="s">
        <v>10</v>
      </c>
      <c r="C10" s="870" t="s">
        <v>1126</v>
      </c>
      <c r="D10" s="871">
        <v>4080.7547</v>
      </c>
      <c r="E10" s="872"/>
    </row>
    <row r="11" spans="1:5">
      <c r="B11" s="873" t="s">
        <v>51</v>
      </c>
      <c r="C11" s="874" t="s">
        <v>1127</v>
      </c>
      <c r="D11" s="875">
        <v>11490.786389999999</v>
      </c>
      <c r="E11" s="876"/>
    </row>
  </sheetData>
  <sheetProtection password="F757" sheet="1" objects="1" scenarios="1"/>
  <mergeCells count="3">
    <mergeCell ref="B8:E8"/>
    <mergeCell ref="A6:E6"/>
    <mergeCell ref="A7:E7"/>
  </mergeCells>
  <pageMargins left="0.7" right="0.7" top="0.75" bottom="0.75" header="0.3" footer="0.3"/>
  <pageSetup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7</vt:i4>
      </vt:variant>
      <vt:variant>
        <vt:lpstr>Įvardytieji diapazonai</vt:lpstr>
      </vt:variant>
      <vt:variant>
        <vt:i4>8551</vt:i4>
      </vt:variant>
    </vt:vector>
  </HeadingPairs>
  <TitlesOfParts>
    <vt:vector size="8558" baseType="lpstr">
      <vt:lpstr>Forma 3</vt:lpstr>
      <vt:lpstr>Forma 4</vt:lpstr>
      <vt:lpstr>Forma 11</vt:lpstr>
      <vt:lpstr>Forma 10</vt:lpstr>
      <vt:lpstr>Forma 8</vt:lpstr>
      <vt:lpstr>Forma 9</vt:lpstr>
      <vt:lpstr>Forma 5</vt:lpstr>
      <vt:lpstr>'Forma 4'!Print_Area</vt:lpstr>
      <vt:lpstr>'Forma 3'!VAS072_D_Apskaitosveikl1</vt:lpstr>
      <vt:lpstr>VAS072_D_Apskaitosveikl1</vt:lpstr>
      <vt:lpstr>'Forma 3'!VAS072_D_Apskaitosveikl2</vt:lpstr>
      <vt:lpstr>VAS072_D_Apskaitosveikl2</vt:lpstr>
      <vt:lpstr>'Forma 3'!VAS072_D_Apskaitosveikl3</vt:lpstr>
      <vt:lpstr>VAS072_D_Apskaitosveikl3</vt:lpstr>
      <vt:lpstr>'Forma 3'!VAS072_D_AtaskaitinisLaikotarpis</vt:lpstr>
      <vt:lpstr>VAS072_D_AtaskaitinisLaikotarpis</vt:lpstr>
      <vt:lpstr>'Forma 3'!VAS072_D_Beviltiskossko1</vt:lpstr>
      <vt:lpstr>VAS072_D_Beviltiskossko1</vt:lpstr>
      <vt:lpstr>'Forma 3'!VAS072_D_Elektrosenergi1</vt:lpstr>
      <vt:lpstr>VAS072_D_Elektrosenergi1</vt:lpstr>
      <vt:lpstr>'Forma 3'!VAS072_D_Elektrosenergi2</vt:lpstr>
      <vt:lpstr>VAS072_D_Elektrosenergi2</vt:lpstr>
      <vt:lpstr>'Forma 3'!VAS072_D_Garantiniamtie1</vt:lpstr>
      <vt:lpstr>VAS072_D_Garantiniamtie1</vt:lpstr>
      <vt:lpstr>'Forma 3'!VAS072_D_Geriamojovande1</vt:lpstr>
      <vt:lpstr>VAS072_D_Geriamojovande1</vt:lpstr>
      <vt:lpstr>'Forma 3'!VAS072_D_Geriamojovande10</vt:lpstr>
      <vt:lpstr>VAS072_D_Geriamojovande10</vt:lpstr>
      <vt:lpstr>'Forma 3'!VAS072_D_Geriamojovande2</vt:lpstr>
      <vt:lpstr>VAS072_D_Geriamojovande2</vt:lpstr>
      <vt:lpstr>'Forma 3'!VAS072_D_Geriamojovande3</vt:lpstr>
      <vt:lpstr>VAS072_D_Geriamojovande3</vt:lpstr>
      <vt:lpstr>'Forma 3'!VAS072_D_Geriamojovande5</vt:lpstr>
      <vt:lpstr>VAS072_D_Geriamojovande5</vt:lpstr>
      <vt:lpstr>'Forma 3'!VAS072_D_Geriamojovande6</vt:lpstr>
      <vt:lpstr>VAS072_D_Geriamojovande6</vt:lpstr>
      <vt:lpstr>'Forma 3'!VAS072_D_Geriamojovande7</vt:lpstr>
      <vt:lpstr>VAS072_D_Geriamojovande7</vt:lpstr>
      <vt:lpstr>'Forma 3'!VAS072_D_Geriamojovande8</vt:lpstr>
      <vt:lpstr>VAS072_D_Geriamojovande8</vt:lpstr>
      <vt:lpstr>'Forma 3'!VAS072_D_Geriamojovande9</vt:lpstr>
      <vt:lpstr>VAS072_D_Geriamojovande9</vt:lpstr>
      <vt:lpstr>'Forma 3'!VAS072_D_Grynasispelnas1</vt:lpstr>
      <vt:lpstr>VAS072_D_Grynasispelnas1</vt:lpstr>
      <vt:lpstr>'Forma 3'!VAS072_D_Gvtntilgalaiki1</vt:lpstr>
      <vt:lpstr>VAS072_D_Gvtntilgalaiki1</vt:lpstr>
      <vt:lpstr>'Forma 3'!VAS072_D_Gvtntilgalaiki2</vt:lpstr>
      <vt:lpstr>VAS072_D_Gvtntilgalaiki2</vt:lpstr>
      <vt:lpstr>'Forma 3'!VAS072_D_Gvtntilgalaiki3</vt:lpstr>
      <vt:lpstr>VAS072_D_Gvtntilgalaiki3</vt:lpstr>
      <vt:lpstr>'Forma 3'!VAS072_D_Gvtntilgalaiki4</vt:lpstr>
      <vt:lpstr>VAS072_D_Gvtntilgalaiki4</vt:lpstr>
      <vt:lpstr>'Forma 3'!VAS072_D_Gvtntilgalaiki5</vt:lpstr>
      <vt:lpstr>VAS072_D_Gvtntilgalaiki5</vt:lpstr>
      <vt:lpstr>'Forma 3'!VAS072_D_Gvtntilgalaiki7</vt:lpstr>
      <vt:lpstr>VAS072_D_Gvtntilgalaiki7</vt:lpstr>
      <vt:lpstr>'Forma 3'!VAS072_D_Gvtntilgalaiki8</vt:lpstr>
      <vt:lpstr>VAS072_D_Gvtntilgalaiki8</vt:lpstr>
      <vt:lpstr>'Forma 3'!VAS072_D_Ismokosivairio1</vt:lpstr>
      <vt:lpstr>VAS072_D_Ismokosivairio1</vt:lpstr>
      <vt:lpstr>'Forma 3'!VAS072_D_Kitosreguliuoj1</vt:lpstr>
      <vt:lpstr>VAS072_D_Kitosreguliuoj1</vt:lpstr>
      <vt:lpstr>'Forma 3'!VAS072_D_Kitosreguliuoj2</vt:lpstr>
      <vt:lpstr>VAS072_D_Kitosreguliuoj2</vt:lpstr>
      <vt:lpstr>'Forma 3'!VAS072_D_Kitosreguliuoj3</vt:lpstr>
      <vt:lpstr>VAS072_D_Kitosreguliuoj3</vt:lpstr>
      <vt:lpstr>'Forma 3'!VAS072_D_Kitosreguliuoj4</vt:lpstr>
      <vt:lpstr>VAS072_D_Kitosreguliuoj4</vt:lpstr>
      <vt:lpstr>'Forma 3'!VAS072_D_Kitosreguliuoj5</vt:lpstr>
      <vt:lpstr>VAS072_D_Kitosreguliuoj5</vt:lpstr>
      <vt:lpstr>'Forma 3'!VAS072_D_Kituveiklupaja1</vt:lpstr>
      <vt:lpstr>VAS072_D_Kituveiklupaja1</vt:lpstr>
      <vt:lpstr>'Forma 3'!VAS072_D_Kituveiklupeln1</vt:lpstr>
      <vt:lpstr>VAS072_D_Kituveiklupeln1</vt:lpstr>
      <vt:lpstr>'Forma 3'!VAS072_D_Kituveiklusana1</vt:lpstr>
      <vt:lpstr>VAS072_D_Kituveiklusana1</vt:lpstr>
      <vt:lpstr>'Forma 3'!VAS072_D_Komandiruociup1</vt:lpstr>
      <vt:lpstr>VAS072_D_Komandiruociup1</vt:lpstr>
      <vt:lpstr>'Forma 3'!VAS072_D_Mokymudalyvium1</vt:lpstr>
      <vt:lpstr>VAS072_D_Mokymudalyvium1</vt:lpstr>
      <vt:lpstr>'Forma 3'!VAS072_D_Narystesstojam1</vt:lpstr>
      <vt:lpstr>VAS072_D_Narystesstojam1</vt:lpstr>
      <vt:lpstr>'Forma 3'!VAS072_D_Nebaigtosstaty1</vt:lpstr>
      <vt:lpstr>VAS072_D_Nebaigtosstaty1</vt:lpstr>
      <vt:lpstr>'Forma 3'!VAS072_D_Nenaudojamolik1</vt:lpstr>
      <vt:lpstr>VAS072_D_Nenaudojamolik1</vt:lpstr>
      <vt:lpstr>'Forma 3'!VAS072_D_Nepaskirstomos1</vt:lpstr>
      <vt:lpstr>VAS072_D_Nepaskirstomos1</vt:lpstr>
      <vt:lpstr>'Forma 3'!VAS072_D_Nereguliuojamo1</vt:lpstr>
      <vt:lpstr>VAS072_D_Nereguliuojamo1</vt:lpstr>
      <vt:lpstr>'Forma 3'!VAS072_D_Nereguliuojamo2</vt:lpstr>
      <vt:lpstr>VAS072_D_Nereguliuojamo2</vt:lpstr>
      <vt:lpstr>'Forma 3'!VAS072_D_Nereguliuojamo3</vt:lpstr>
      <vt:lpstr>VAS072_D_Nereguliuojamo3</vt:lpstr>
      <vt:lpstr>'Forma 3'!VAS072_D_Nereguliuojamo4</vt:lpstr>
      <vt:lpstr>VAS072_D_Nereguliuojamo4</vt:lpstr>
      <vt:lpstr>'Forma 3'!VAS072_D_Nuotekudumblot1</vt:lpstr>
      <vt:lpstr>VAS072_D_Nuotekudumblot1</vt:lpstr>
      <vt:lpstr>'Forma 3'!VAS072_D_Nuotekudumblot2</vt:lpstr>
      <vt:lpstr>VAS072_D_Nuotekudumblot2</vt:lpstr>
      <vt:lpstr>'Forma 3'!VAS072_D_Nuotekudumblot3</vt:lpstr>
      <vt:lpstr>VAS072_D_Nuotekudumblot3</vt:lpstr>
      <vt:lpstr>'Forma 3'!VAS072_D_Nuotekudumblot4</vt:lpstr>
      <vt:lpstr>VAS072_D_Nuotekudumblot4</vt:lpstr>
      <vt:lpstr>'Forma 3'!VAS072_D_Nuotekusurinki1</vt:lpstr>
      <vt:lpstr>VAS072_D_Nuotekusurinki1</vt:lpstr>
      <vt:lpstr>'Forma 3'!VAS072_D_Nuotekusurinki2</vt:lpstr>
      <vt:lpstr>VAS072_D_Nuotekusurinki2</vt:lpstr>
      <vt:lpstr>'Forma 3'!VAS072_D_Nuotekusurinki3</vt:lpstr>
      <vt:lpstr>VAS072_D_Nuotekusurinki3</vt:lpstr>
      <vt:lpstr>'Forma 3'!VAS072_D_Nuotekusurinki4</vt:lpstr>
      <vt:lpstr>VAS072_D_Nuotekusurinki4</vt:lpstr>
      <vt:lpstr>'Forma 3'!VAS072_D_Nuotekutvarkym1</vt:lpstr>
      <vt:lpstr>VAS072_D_Nuotekutvarkym1</vt:lpstr>
      <vt:lpstr>'Forma 3'!VAS072_D_Nuotekutvarkym2</vt:lpstr>
      <vt:lpstr>VAS072_D_Nuotekutvarkym2</vt:lpstr>
      <vt:lpstr>'Forma 3'!VAS072_D_Nuotekutvarkym3</vt:lpstr>
      <vt:lpstr>VAS072_D_Nuotekutvarkym3</vt:lpstr>
      <vt:lpstr>'Forma 3'!VAS072_D_Nuotekutvarkym4</vt:lpstr>
      <vt:lpstr>VAS072_D_Nuotekutvarkym4</vt:lpstr>
      <vt:lpstr>'Forma 3'!VAS072_D_Nuotekuvalymop1</vt:lpstr>
      <vt:lpstr>VAS072_D_Nuotekuvalymop1</vt:lpstr>
      <vt:lpstr>'Forma 3'!VAS072_D_Nuotekuvalymop2</vt:lpstr>
      <vt:lpstr>VAS072_D_Nuotekuvalymop2</vt:lpstr>
      <vt:lpstr>'Forma 3'!VAS072_D_Nuotekuvalymop3</vt:lpstr>
      <vt:lpstr>VAS072_D_Nuotekuvalymop3</vt:lpstr>
      <vt:lpstr>'Forma 3'!VAS072_D_Nuotekuvalymos1</vt:lpstr>
      <vt:lpstr>VAS072_D_Nuotekuvalymos1</vt:lpstr>
      <vt:lpstr>'Forma 3'!VAS072_D_Nurasytoisanau1</vt:lpstr>
      <vt:lpstr>VAS072_D_Nurasytoisanau1</vt:lpstr>
      <vt:lpstr>'Forma 3'!VAS072_D_Nusidevejimoam1</vt:lpstr>
      <vt:lpstr>VAS072_D_Nusidevejimoam1</vt:lpstr>
      <vt:lpstr>'Forma 3'!VAS072_D_Nusidevejimoam2</vt:lpstr>
      <vt:lpstr>VAS072_D_Nusidevejimoam2</vt:lpstr>
      <vt:lpstr>'Forma 3'!VAS072_D_Nusidevejimoam3</vt:lpstr>
      <vt:lpstr>VAS072_D_Nusidevejimoam3</vt:lpstr>
      <vt:lpstr>'Forma 3'!VAS072_D_Nusidevejimoam4</vt:lpstr>
      <vt:lpstr>VAS072_D_Nusidevejimoam4</vt:lpstr>
      <vt:lpstr>'Forma 3'!VAS072_D_Nusidevejimoam5</vt:lpstr>
      <vt:lpstr>VAS072_D_Nusidevejimoam5</vt:lpstr>
      <vt:lpstr>'Forma 3'!VAS072_D_Nusidevejimoam6</vt:lpstr>
      <vt:lpstr>VAS072_D_Nusidevejimoam6</vt:lpstr>
      <vt:lpstr>'Forma 3'!VAS072_D_Pagautenetekim1</vt:lpstr>
      <vt:lpstr>VAS072_D_Pagautenetekim1</vt:lpstr>
      <vt:lpstr>'Forma 3'!VAS072_D_Pajamos1</vt:lpstr>
      <vt:lpstr>VAS072_D_Pajamos1</vt:lpstr>
      <vt:lpstr>'Forma 3'!VAS072_D_Pajamosuzbuiti1</vt:lpstr>
      <vt:lpstr>VAS072_D_Pajamosuzbuiti1</vt:lpstr>
      <vt:lpstr>'Forma 3'!VAS072_D_Pajamosuzbuiti2</vt:lpstr>
      <vt:lpstr>VAS072_D_Pajamosuzbuiti2</vt:lpstr>
      <vt:lpstr>'Forma 3'!VAS072_D_Pajamosuzdumbl1</vt:lpstr>
      <vt:lpstr>VAS072_D_Pajamosuzdumbl1</vt:lpstr>
      <vt:lpstr>'Forma 3'!VAS072_D_Pajamosuzkitub1</vt:lpstr>
      <vt:lpstr>VAS072_D_Pajamosuzkitub1</vt:lpstr>
      <vt:lpstr>'Forma 3'!VAS072_D_Pajamosuzpadid1</vt:lpstr>
      <vt:lpstr>VAS072_D_Pajamosuzpadid1</vt:lpstr>
      <vt:lpstr>'Forma 3'!VAS072_D_Pajamosuzpavir2</vt:lpstr>
      <vt:lpstr>VAS072_D_Pajamosuzpavir2</vt:lpstr>
      <vt:lpstr>'Forma 3'!VAS072_D_Pajamosuzpavir3</vt:lpstr>
      <vt:lpstr>VAS072_D_Pajamosuzpavir3</vt:lpstr>
      <vt:lpstr>'Forma 3'!VAS072_D_Pajamosuzpavir4</vt:lpstr>
      <vt:lpstr>VAS072_D_Pajamosuzpavir4</vt:lpstr>
      <vt:lpstr>'Forma 3'!VAS072_D_Pajamosuzpavir5</vt:lpstr>
      <vt:lpstr>VAS072_D_Pajamosuzpavir5</vt:lpstr>
      <vt:lpstr>'Forma 3'!VAS072_D_Paramalabdarav1</vt:lpstr>
      <vt:lpstr>VAS072_D_Paramalabdarav1</vt:lpstr>
      <vt:lpstr>'Forma 3'!VAS072_D_Paskirstomosio1</vt:lpstr>
      <vt:lpstr>VAS072_D_Paskirstomosio1</vt:lpstr>
      <vt:lpstr>'Forma 3'!VAS072_D_Patirtospaluka1</vt:lpstr>
      <vt:lpstr>VAS072_D_Patirtospaluka1</vt:lpstr>
      <vt:lpstr>'Forma 3'!VAS072_D_Pavirsiniunuot1</vt:lpstr>
      <vt:lpstr>VAS072_D_Pavirsiniunuot1</vt:lpstr>
      <vt:lpstr>'Forma 3'!VAS072_D_Pavirsiniunuot2</vt:lpstr>
      <vt:lpstr>VAS072_D_Pavirsiniunuot2</vt:lpstr>
      <vt:lpstr>'Forma 3'!VAS072_D_Pavirsiniunuot3</vt:lpstr>
      <vt:lpstr>VAS072_D_Pavirsiniunuot3</vt:lpstr>
      <vt:lpstr>'Forma 3'!VAS072_D_Pavirsiniunuot4</vt:lpstr>
      <vt:lpstr>VAS072_D_Pavirsiniunuot4</vt:lpstr>
      <vt:lpstr>'Forma 3'!VAS072_D_Pelnasnuostoli1</vt:lpstr>
      <vt:lpstr>VAS072_D_Pelnasnuostoli1</vt:lpstr>
      <vt:lpstr>'Forma 3'!VAS072_D_Pelnomokestis1</vt:lpstr>
      <vt:lpstr>VAS072_D_Pelnomokestis1</vt:lpstr>
      <vt:lpstr>'Forma 3'!VAS072_D_Praeituataskai1</vt:lpstr>
      <vt:lpstr>VAS072_D_Praeituataskai1</vt:lpstr>
      <vt:lpstr>'Forma 3'!VAS072_D_Reprezentacijo1</vt:lpstr>
      <vt:lpstr>VAS072_D_Reprezentacijo1</vt:lpstr>
      <vt:lpstr>'Forma 3'!VAS072_D_Sanaudossusiju1</vt:lpstr>
      <vt:lpstr>VAS072_D_Sanaudossusiju1</vt:lpstr>
      <vt:lpstr>'Forma 3'!VAS072_D_Tantjemuismoko1</vt:lpstr>
      <vt:lpstr>VAS072_D_Tantjemuismoko1</vt:lpstr>
      <vt:lpstr>'Forma 3'!VAS072_F_Apskaitosveikl1AtaskaitinisLaikotarpis</vt:lpstr>
      <vt:lpstr>VAS072_F_Apskaitosveikl1AtaskaitinisLaikotarpis</vt:lpstr>
      <vt:lpstr>'Forma 3'!VAS072_F_Apskaitosveikl2AtaskaitinisLaikotarpis</vt:lpstr>
      <vt:lpstr>VAS072_F_Apskaitosveikl2AtaskaitinisLaikotarpis</vt:lpstr>
      <vt:lpstr>'Forma 3'!VAS072_F_Apskaitosveikl3AtaskaitinisLaikotarpis</vt:lpstr>
      <vt:lpstr>VAS072_F_Apskaitosveikl3AtaskaitinisLaikotarpis</vt:lpstr>
      <vt:lpstr>'Forma 3'!VAS072_F_Beviltiskossko1AtaskaitinisLaikotarpis</vt:lpstr>
      <vt:lpstr>VAS072_F_Beviltiskossko1AtaskaitinisLaikotarpis</vt:lpstr>
      <vt:lpstr>'Forma 3'!VAS072_F_Elektrosenergi1AtaskaitinisLaikotarpis</vt:lpstr>
      <vt:lpstr>VAS072_F_Elektrosenergi1AtaskaitinisLaikotarpis</vt:lpstr>
      <vt:lpstr>'Forma 3'!VAS072_F_Elektrosenergi2AtaskaitinisLaikotarpis</vt:lpstr>
      <vt:lpstr>VAS072_F_Elektrosenergi2AtaskaitinisLaikotarpis</vt:lpstr>
      <vt:lpstr>'Forma 3'!VAS072_F_Garantiniamtie1AtaskaitinisLaikotarpis</vt:lpstr>
      <vt:lpstr>VAS072_F_Garantiniamtie1AtaskaitinisLaikotarpis</vt:lpstr>
      <vt:lpstr>'Forma 3'!VAS072_F_Geriamojovande10AtaskaitinisLaikotarpis</vt:lpstr>
      <vt:lpstr>VAS072_F_Geriamojovande10AtaskaitinisLaikotarpis</vt:lpstr>
      <vt:lpstr>'Forma 3'!VAS072_F_Geriamojovande1AtaskaitinisLaikotarpis</vt:lpstr>
      <vt:lpstr>VAS072_F_Geriamojovande1AtaskaitinisLaikotarpis</vt:lpstr>
      <vt:lpstr>'Forma 3'!VAS072_F_Geriamojovande2AtaskaitinisLaikotarpis</vt:lpstr>
      <vt:lpstr>VAS072_F_Geriamojovande2AtaskaitinisLaikotarpis</vt:lpstr>
      <vt:lpstr>'Forma 3'!VAS072_F_Geriamojovande3AtaskaitinisLaikotarpis</vt:lpstr>
      <vt:lpstr>VAS072_F_Geriamojovande3AtaskaitinisLaikotarpis</vt:lpstr>
      <vt:lpstr>'Forma 3'!VAS072_F_Geriamojovande5AtaskaitinisLaikotarpis</vt:lpstr>
      <vt:lpstr>VAS072_F_Geriamojovande5AtaskaitinisLaikotarpis</vt:lpstr>
      <vt:lpstr>'Forma 3'!VAS072_F_Geriamojovande6AtaskaitinisLaikotarpis</vt:lpstr>
      <vt:lpstr>VAS072_F_Geriamojovande6AtaskaitinisLaikotarpis</vt:lpstr>
      <vt:lpstr>'Forma 3'!VAS072_F_Geriamojovande7AtaskaitinisLaikotarpis</vt:lpstr>
      <vt:lpstr>VAS072_F_Geriamojovande7AtaskaitinisLaikotarpis</vt:lpstr>
      <vt:lpstr>'Forma 3'!VAS072_F_Geriamojovande8AtaskaitinisLaikotarpis</vt:lpstr>
      <vt:lpstr>VAS072_F_Geriamojovande8AtaskaitinisLaikotarpis</vt:lpstr>
      <vt:lpstr>'Forma 3'!VAS072_F_Geriamojovande9AtaskaitinisLaikotarpis</vt:lpstr>
      <vt:lpstr>VAS072_F_Geriamojovande9AtaskaitinisLaikotarpis</vt:lpstr>
      <vt:lpstr>'Forma 3'!VAS072_F_Grynasispelnas1AtaskaitinisLaikotarpis</vt:lpstr>
      <vt:lpstr>VAS072_F_Grynasispelnas1AtaskaitinisLaikotarpis</vt:lpstr>
      <vt:lpstr>'Forma 3'!VAS072_F_Gvtntilgalaiki1AtaskaitinisLaikotarpis</vt:lpstr>
      <vt:lpstr>VAS072_F_Gvtntilgalaiki1AtaskaitinisLaikotarpis</vt:lpstr>
      <vt:lpstr>'Forma 3'!VAS072_F_Gvtntilgalaiki2AtaskaitinisLaikotarpis</vt:lpstr>
      <vt:lpstr>VAS072_F_Gvtntilgalaiki2AtaskaitinisLaikotarpis</vt:lpstr>
      <vt:lpstr>'Forma 3'!VAS072_F_Gvtntilgalaiki3AtaskaitinisLaikotarpis</vt:lpstr>
      <vt:lpstr>VAS072_F_Gvtntilgalaiki3AtaskaitinisLaikotarpis</vt:lpstr>
      <vt:lpstr>'Forma 3'!VAS072_F_Gvtntilgalaiki4AtaskaitinisLaikotarpis</vt:lpstr>
      <vt:lpstr>VAS072_F_Gvtntilgalaiki4AtaskaitinisLaikotarpis</vt:lpstr>
      <vt:lpstr>'Forma 3'!VAS072_F_Gvtntilgalaiki5AtaskaitinisLaikotarpis</vt:lpstr>
      <vt:lpstr>VAS072_F_Gvtntilgalaiki5AtaskaitinisLaikotarpis</vt:lpstr>
      <vt:lpstr>'Forma 3'!VAS072_F_Gvtntilgalaiki7AtaskaitinisLaikotarpis</vt:lpstr>
      <vt:lpstr>VAS072_F_Gvtntilgalaiki7AtaskaitinisLaikotarpis</vt:lpstr>
      <vt:lpstr>'Forma 3'!VAS072_F_Gvtntilgalaiki8AtaskaitinisLaikotarpis</vt:lpstr>
      <vt:lpstr>VAS072_F_Gvtntilgalaiki8AtaskaitinisLaikotarpis</vt:lpstr>
      <vt:lpstr>'Forma 3'!VAS072_F_Ismokosivairio1AtaskaitinisLaikotarpis</vt:lpstr>
      <vt:lpstr>VAS072_F_Ismokosivairio1AtaskaitinisLaikotarpis</vt:lpstr>
      <vt:lpstr>'Forma 3'!VAS072_F_Kitosreguliuoj1AtaskaitinisLaikotarpis</vt:lpstr>
      <vt:lpstr>VAS072_F_Kitosreguliuoj1AtaskaitinisLaikotarpis</vt:lpstr>
      <vt:lpstr>'Forma 3'!VAS072_F_Kitosreguliuoj2AtaskaitinisLaikotarpis</vt:lpstr>
      <vt:lpstr>VAS072_F_Kitosreguliuoj2AtaskaitinisLaikotarpis</vt:lpstr>
      <vt:lpstr>'Forma 3'!VAS072_F_Kitosreguliuoj3AtaskaitinisLaikotarpis</vt:lpstr>
      <vt:lpstr>VAS072_F_Kitosreguliuoj3AtaskaitinisLaikotarpis</vt:lpstr>
      <vt:lpstr>'Forma 3'!VAS072_F_Kitosreguliuoj4AtaskaitinisLaikotarpis</vt:lpstr>
      <vt:lpstr>VAS072_F_Kitosreguliuoj4AtaskaitinisLaikotarpis</vt:lpstr>
      <vt:lpstr>'Forma 3'!VAS072_F_Kitosreguliuoj5AtaskaitinisLaikotarpis</vt:lpstr>
      <vt:lpstr>VAS072_F_Kitosreguliuoj5AtaskaitinisLaikotarpis</vt:lpstr>
      <vt:lpstr>'Forma 3'!VAS072_F_Kituveiklupaja1AtaskaitinisLaikotarpis</vt:lpstr>
      <vt:lpstr>VAS072_F_Kituveiklupaja1AtaskaitinisLaikotarpis</vt:lpstr>
      <vt:lpstr>'Forma 3'!VAS072_F_Kituveiklupeln1AtaskaitinisLaikotarpis</vt:lpstr>
      <vt:lpstr>VAS072_F_Kituveiklupeln1AtaskaitinisLaikotarpis</vt:lpstr>
      <vt:lpstr>'Forma 3'!VAS072_F_Kituveiklusana1AtaskaitinisLaikotarpis</vt:lpstr>
      <vt:lpstr>VAS072_F_Kituveiklusana1AtaskaitinisLaikotarpis</vt:lpstr>
      <vt:lpstr>'Forma 3'!VAS072_F_Komandiruociup1AtaskaitinisLaikotarpis</vt:lpstr>
      <vt:lpstr>VAS072_F_Komandiruociup1AtaskaitinisLaikotarpis</vt:lpstr>
      <vt:lpstr>'Forma 3'!VAS072_F_Mokymudalyvium1AtaskaitinisLaikotarpis</vt:lpstr>
      <vt:lpstr>VAS072_F_Mokymudalyvium1AtaskaitinisLaikotarpis</vt:lpstr>
      <vt:lpstr>'Forma 3'!VAS072_F_Narystesstojam1AtaskaitinisLaikotarpis</vt:lpstr>
      <vt:lpstr>VAS072_F_Narystesstojam1AtaskaitinisLaikotarpis</vt:lpstr>
      <vt:lpstr>'Forma 3'!VAS072_F_Nebaigtosstaty1AtaskaitinisLaikotarpis</vt:lpstr>
      <vt:lpstr>VAS072_F_Nebaigtosstaty1AtaskaitinisLaikotarpis</vt:lpstr>
      <vt:lpstr>'Forma 3'!VAS072_F_Nenaudojamolik1AtaskaitinisLaikotarpis</vt:lpstr>
      <vt:lpstr>VAS072_F_Nenaudojamolik1AtaskaitinisLaikotarpis</vt:lpstr>
      <vt:lpstr>'Forma 3'!VAS072_F_Nepaskirstomos1AtaskaitinisLaikotarpis</vt:lpstr>
      <vt:lpstr>VAS072_F_Nepaskirstomos1AtaskaitinisLaikotarpis</vt:lpstr>
      <vt:lpstr>'Forma 3'!VAS072_F_Nereguliuojamo1AtaskaitinisLaikotarpis</vt:lpstr>
      <vt:lpstr>VAS072_F_Nereguliuojamo1AtaskaitinisLaikotarpis</vt:lpstr>
      <vt:lpstr>'Forma 3'!VAS072_F_Nereguliuojamo2AtaskaitinisLaikotarpis</vt:lpstr>
      <vt:lpstr>VAS072_F_Nereguliuojamo2AtaskaitinisLaikotarpis</vt:lpstr>
      <vt:lpstr>'Forma 3'!VAS072_F_Nereguliuojamo3AtaskaitinisLaikotarpis</vt:lpstr>
      <vt:lpstr>VAS072_F_Nereguliuojamo3AtaskaitinisLaikotarpis</vt:lpstr>
      <vt:lpstr>'Forma 3'!VAS072_F_Nereguliuojamo4AtaskaitinisLaikotarpis</vt:lpstr>
      <vt:lpstr>VAS072_F_Nereguliuojamo4AtaskaitinisLaikotarpis</vt:lpstr>
      <vt:lpstr>'Forma 3'!VAS072_F_Nuotekudumblot1AtaskaitinisLaikotarpis</vt:lpstr>
      <vt:lpstr>VAS072_F_Nuotekudumblot1AtaskaitinisLaikotarpis</vt:lpstr>
      <vt:lpstr>'Forma 3'!VAS072_F_Nuotekudumblot2AtaskaitinisLaikotarpis</vt:lpstr>
      <vt:lpstr>VAS072_F_Nuotekudumblot2AtaskaitinisLaikotarpis</vt:lpstr>
      <vt:lpstr>'Forma 3'!VAS072_F_Nuotekudumblot3AtaskaitinisLaikotarpis</vt:lpstr>
      <vt:lpstr>VAS072_F_Nuotekudumblot3AtaskaitinisLaikotarpis</vt:lpstr>
      <vt:lpstr>'Forma 3'!VAS072_F_Nuotekudumblot4AtaskaitinisLaikotarpis</vt:lpstr>
      <vt:lpstr>VAS072_F_Nuotekudumblot4AtaskaitinisLaikotarpis</vt:lpstr>
      <vt:lpstr>'Forma 3'!VAS072_F_Nuotekusurinki1AtaskaitinisLaikotarpis</vt:lpstr>
      <vt:lpstr>VAS072_F_Nuotekusurinki1AtaskaitinisLaikotarpis</vt:lpstr>
      <vt:lpstr>'Forma 3'!VAS072_F_Nuotekusurinki2AtaskaitinisLaikotarpis</vt:lpstr>
      <vt:lpstr>VAS072_F_Nuotekusurinki2AtaskaitinisLaikotarpis</vt:lpstr>
      <vt:lpstr>'Forma 3'!VAS072_F_Nuotekusurinki3AtaskaitinisLaikotarpis</vt:lpstr>
      <vt:lpstr>VAS072_F_Nuotekusurinki3AtaskaitinisLaikotarpis</vt:lpstr>
      <vt:lpstr>'Forma 3'!VAS072_F_Nuotekusurinki4AtaskaitinisLaikotarpis</vt:lpstr>
      <vt:lpstr>VAS072_F_Nuotekusurinki4AtaskaitinisLaikotarpis</vt:lpstr>
      <vt:lpstr>'Forma 3'!VAS072_F_Nuotekutvarkym1AtaskaitinisLaikotarpis</vt:lpstr>
      <vt:lpstr>VAS072_F_Nuotekutvarkym1AtaskaitinisLaikotarpis</vt:lpstr>
      <vt:lpstr>'Forma 3'!VAS072_F_Nuotekutvarkym2AtaskaitinisLaikotarpis</vt:lpstr>
      <vt:lpstr>VAS072_F_Nuotekutvarkym2AtaskaitinisLaikotarpis</vt:lpstr>
      <vt:lpstr>'Forma 3'!VAS072_F_Nuotekutvarkym3AtaskaitinisLaikotarpis</vt:lpstr>
      <vt:lpstr>VAS072_F_Nuotekutvarkym3AtaskaitinisLaikotarpis</vt:lpstr>
      <vt:lpstr>'Forma 3'!VAS072_F_Nuotekutvarkym4AtaskaitinisLaikotarpis</vt:lpstr>
      <vt:lpstr>VAS072_F_Nuotekutvarkym4AtaskaitinisLaikotarpis</vt:lpstr>
      <vt:lpstr>'Forma 3'!VAS072_F_Nuotekuvalymop1AtaskaitinisLaikotarpis</vt:lpstr>
      <vt:lpstr>VAS072_F_Nuotekuvalymop1AtaskaitinisLaikotarpis</vt:lpstr>
      <vt:lpstr>'Forma 3'!VAS072_F_Nuotekuvalymop2AtaskaitinisLaikotarpis</vt:lpstr>
      <vt:lpstr>VAS072_F_Nuotekuvalymop2AtaskaitinisLaikotarpis</vt:lpstr>
      <vt:lpstr>'Forma 3'!VAS072_F_Nuotekuvalymop3AtaskaitinisLaikotarpis</vt:lpstr>
      <vt:lpstr>VAS072_F_Nuotekuvalymop3AtaskaitinisLaikotarpis</vt:lpstr>
      <vt:lpstr>'Forma 3'!VAS072_F_Nuotekuvalymos1AtaskaitinisLaikotarpis</vt:lpstr>
      <vt:lpstr>VAS072_F_Nuotekuvalymos1AtaskaitinisLaikotarpis</vt:lpstr>
      <vt:lpstr>'Forma 3'!VAS072_F_Nurasytoisanau1AtaskaitinisLaikotarpis</vt:lpstr>
      <vt:lpstr>VAS072_F_Nurasytoisanau1AtaskaitinisLaikotarpis</vt:lpstr>
      <vt:lpstr>'Forma 3'!VAS072_F_Nusidevejimoam1AtaskaitinisLaikotarpis</vt:lpstr>
      <vt:lpstr>VAS072_F_Nusidevejimoam1AtaskaitinisLaikotarpis</vt:lpstr>
      <vt:lpstr>'Forma 3'!VAS072_F_Nusidevejimoam2AtaskaitinisLaikotarpis</vt:lpstr>
      <vt:lpstr>VAS072_F_Nusidevejimoam2AtaskaitinisLaikotarpis</vt:lpstr>
      <vt:lpstr>'Forma 3'!VAS072_F_Nusidevejimoam3AtaskaitinisLaikotarpis</vt:lpstr>
      <vt:lpstr>VAS072_F_Nusidevejimoam3AtaskaitinisLaikotarpis</vt:lpstr>
      <vt:lpstr>'Forma 3'!VAS072_F_Nusidevejimoam4AtaskaitinisLaikotarpis</vt:lpstr>
      <vt:lpstr>VAS072_F_Nusidevejimoam4AtaskaitinisLaikotarpis</vt:lpstr>
      <vt:lpstr>'Forma 3'!VAS072_F_Nusidevejimoam5AtaskaitinisLaikotarpis</vt:lpstr>
      <vt:lpstr>VAS072_F_Nusidevejimoam5AtaskaitinisLaikotarpis</vt:lpstr>
      <vt:lpstr>'Forma 3'!VAS072_F_Nusidevejimoam6AtaskaitinisLaikotarpis</vt:lpstr>
      <vt:lpstr>VAS072_F_Nusidevejimoam6AtaskaitinisLaikotarpis</vt:lpstr>
      <vt:lpstr>'Forma 3'!VAS072_F_Pagautenetekim1AtaskaitinisLaikotarpis</vt:lpstr>
      <vt:lpstr>VAS072_F_Pagautenetekim1AtaskaitinisLaikotarpis</vt:lpstr>
      <vt:lpstr>'Forma 3'!VAS072_F_Pajamos1AtaskaitinisLaikotarpis</vt:lpstr>
      <vt:lpstr>VAS072_F_Pajamos1AtaskaitinisLaikotarpis</vt:lpstr>
      <vt:lpstr>'Forma 3'!VAS072_F_Pajamosuzbuiti1AtaskaitinisLaikotarpis</vt:lpstr>
      <vt:lpstr>VAS072_F_Pajamosuzbuiti1AtaskaitinisLaikotarpis</vt:lpstr>
      <vt:lpstr>'Forma 3'!VAS072_F_Pajamosuzbuiti2AtaskaitinisLaikotarpis</vt:lpstr>
      <vt:lpstr>VAS072_F_Pajamosuzbuiti2AtaskaitinisLaikotarpis</vt:lpstr>
      <vt:lpstr>'Forma 3'!VAS072_F_Pajamosuzdumbl1AtaskaitinisLaikotarpis</vt:lpstr>
      <vt:lpstr>VAS072_F_Pajamosuzdumbl1AtaskaitinisLaikotarpis</vt:lpstr>
      <vt:lpstr>'Forma 3'!VAS072_F_Pajamosuzkitub1AtaskaitinisLaikotarpis</vt:lpstr>
      <vt:lpstr>VAS072_F_Pajamosuzkitub1AtaskaitinisLaikotarpis</vt:lpstr>
      <vt:lpstr>'Forma 3'!VAS072_F_Pajamosuzpadid1AtaskaitinisLaikotarpis</vt:lpstr>
      <vt:lpstr>VAS072_F_Pajamosuzpadid1AtaskaitinisLaikotarpis</vt:lpstr>
      <vt:lpstr>'Forma 3'!VAS072_F_Pajamosuzpavir2AtaskaitinisLaikotarpis</vt:lpstr>
      <vt:lpstr>VAS072_F_Pajamosuzpavir2AtaskaitinisLaikotarpis</vt:lpstr>
      <vt:lpstr>'Forma 3'!VAS072_F_Pajamosuzpavir3AtaskaitinisLaikotarpis</vt:lpstr>
      <vt:lpstr>VAS072_F_Pajamosuzpavir3AtaskaitinisLaikotarpis</vt:lpstr>
      <vt:lpstr>'Forma 3'!VAS072_F_Pajamosuzpavir4AtaskaitinisLaikotarpis</vt:lpstr>
      <vt:lpstr>VAS072_F_Pajamosuzpavir4AtaskaitinisLaikotarpis</vt:lpstr>
      <vt:lpstr>'Forma 3'!VAS072_F_Pajamosuzpavir5AtaskaitinisLaikotarpis</vt:lpstr>
      <vt:lpstr>VAS072_F_Pajamosuzpavir5AtaskaitinisLaikotarpis</vt:lpstr>
      <vt:lpstr>'Forma 3'!VAS072_F_Paramalabdarav1AtaskaitinisLaikotarpis</vt:lpstr>
      <vt:lpstr>VAS072_F_Paramalabdarav1AtaskaitinisLaikotarpis</vt:lpstr>
      <vt:lpstr>'Forma 3'!VAS072_F_Paskirstomosio1AtaskaitinisLaikotarpis</vt:lpstr>
      <vt:lpstr>VAS072_F_Paskirstomosio1AtaskaitinisLaikotarpis</vt:lpstr>
      <vt:lpstr>'Forma 3'!VAS072_F_Patirtospaluka1AtaskaitinisLaikotarpis</vt:lpstr>
      <vt:lpstr>VAS072_F_Patirtospaluka1AtaskaitinisLaikotarpis</vt:lpstr>
      <vt:lpstr>'Forma 3'!VAS072_F_Pavirsiniunuot1AtaskaitinisLaikotarpis</vt:lpstr>
      <vt:lpstr>VAS072_F_Pavirsiniunuot1AtaskaitinisLaikotarpis</vt:lpstr>
      <vt:lpstr>'Forma 3'!VAS072_F_Pavirsiniunuot2AtaskaitinisLaikotarpis</vt:lpstr>
      <vt:lpstr>VAS072_F_Pavirsiniunuot2AtaskaitinisLaikotarpis</vt:lpstr>
      <vt:lpstr>'Forma 3'!VAS072_F_Pavirsiniunuot3AtaskaitinisLaikotarpis</vt:lpstr>
      <vt:lpstr>VAS072_F_Pavirsiniunuot3AtaskaitinisLaikotarpis</vt:lpstr>
      <vt:lpstr>'Forma 3'!VAS072_F_Pavirsiniunuot4AtaskaitinisLaikotarpis</vt:lpstr>
      <vt:lpstr>VAS072_F_Pavirsiniunuot4AtaskaitinisLaikotarpis</vt:lpstr>
      <vt:lpstr>'Forma 3'!VAS072_F_Pelnasnuostoli1AtaskaitinisLaikotarpis</vt:lpstr>
      <vt:lpstr>VAS072_F_Pelnasnuostoli1AtaskaitinisLaikotarpis</vt:lpstr>
      <vt:lpstr>'Forma 3'!VAS072_F_Pelnomokestis1AtaskaitinisLaikotarpis</vt:lpstr>
      <vt:lpstr>VAS072_F_Pelnomokestis1AtaskaitinisLaikotarpis</vt:lpstr>
      <vt:lpstr>'Forma 3'!VAS072_F_Praeituataskai1AtaskaitinisLaikotarpis</vt:lpstr>
      <vt:lpstr>VAS072_F_Praeituataskai1AtaskaitinisLaikotarpis</vt:lpstr>
      <vt:lpstr>'Forma 3'!VAS072_F_Reprezentacijo1AtaskaitinisLaikotarpis</vt:lpstr>
      <vt:lpstr>VAS072_F_Reprezentacijo1AtaskaitinisLaikotarpis</vt:lpstr>
      <vt:lpstr>'Forma 3'!VAS072_F_Sanaudossusiju1AtaskaitinisLaikotarpis</vt:lpstr>
      <vt:lpstr>VAS072_F_Sanaudossusiju1AtaskaitinisLaikotarpis</vt:lpstr>
      <vt:lpstr>'Forma 3'!VAS072_F_Tantjemuismoko1AtaskaitinisLaikotarpis</vt:lpstr>
      <vt:lpstr>VAS072_F_Tantjemuismoko1AtaskaitinisLaikotarpis</vt:lpstr>
      <vt:lpstr>'Forma 4'!VAS073_D_1IS</vt:lpstr>
      <vt:lpstr>VAS073_D_1IS</vt:lpstr>
      <vt:lpstr>'Forma 4'!VAS073_D_31GeriamojoVandens</vt:lpstr>
      <vt:lpstr>VAS073_D_31GeriamojoVandens</vt:lpstr>
      <vt:lpstr>'Forma 4'!VAS073_D_32GeriamojoVandens</vt:lpstr>
      <vt:lpstr>VAS073_D_32GeriamojoVandens</vt:lpstr>
      <vt:lpstr>'Forma 4'!VAS073_D_33GeriamojoVandens</vt:lpstr>
      <vt:lpstr>VAS073_D_33GeriamojoVandens</vt:lpstr>
      <vt:lpstr>'Forma 4'!VAS073_D_3IsViso</vt:lpstr>
      <vt:lpstr>VAS073_D_3IsViso</vt:lpstr>
      <vt:lpstr>'Forma 4'!VAS073_D_41NuotekuSurinkimas</vt:lpstr>
      <vt:lpstr>VAS073_D_41NuotekuSurinkimas</vt:lpstr>
      <vt:lpstr>'Forma 4'!VAS073_D_42NuotekuValymas</vt:lpstr>
      <vt:lpstr>VAS073_D_42NuotekuValymas</vt:lpstr>
      <vt:lpstr>'Forma 4'!VAS073_D_43NuotekuDumblo</vt:lpstr>
      <vt:lpstr>VAS073_D_43NuotekuDumblo</vt:lpstr>
      <vt:lpstr>'Forma 4'!VAS073_D_4IsViso</vt:lpstr>
      <vt:lpstr>VAS073_D_4IsViso</vt:lpstr>
      <vt:lpstr>'Forma 4'!VAS073_D_5PavirsiniuNuoteku</vt:lpstr>
      <vt:lpstr>VAS073_D_5PavirsiniuNuoteku</vt:lpstr>
      <vt:lpstr>'Forma 4'!VAS073_D_6KitosReguliuojamosios</vt:lpstr>
      <vt:lpstr>VAS073_D_6KitosReguliuojamosios</vt:lpstr>
      <vt:lpstr>'Forma 4'!VAS073_D_7KitosVeiklos</vt:lpstr>
      <vt:lpstr>VAS073_D_7KitosVeiklos</vt:lpstr>
      <vt:lpstr>'Forma 4'!VAS073_D_Administracine1</vt:lpstr>
      <vt:lpstr>VAS073_D_Administracine1</vt:lpstr>
      <vt:lpstr>'Forma 4'!VAS073_D_Administracine2</vt:lpstr>
      <vt:lpstr>VAS073_D_Administracine2</vt:lpstr>
      <vt:lpstr>'Forma 4'!VAS073_D_Administracine3</vt:lpstr>
      <vt:lpstr>VAS073_D_Administracine3</vt:lpstr>
      <vt:lpstr>'Forma 4'!VAS073_D_Apskaitosiraud1</vt:lpstr>
      <vt:lpstr>VAS073_D_Apskaitosiraud1</vt:lpstr>
      <vt:lpstr>'Forma 4'!VAS073_D_Apskaitosiraud2</vt:lpstr>
      <vt:lpstr>VAS073_D_Apskaitosiraud2</vt:lpstr>
      <vt:lpstr>'Forma 4'!VAS073_D_Apskaitosiraud3</vt:lpstr>
      <vt:lpstr>VAS073_D_Apskaitosiraud3</vt:lpstr>
      <vt:lpstr>'Forma 4'!VAS073_D_Apskaitosiraud4</vt:lpstr>
      <vt:lpstr>VAS073_D_Apskaitosiraud4</vt:lpstr>
      <vt:lpstr>'Forma 4'!VAS073_D_Apskaitosveikla1</vt:lpstr>
      <vt:lpstr>VAS073_D_Apskaitosveikla1</vt:lpstr>
      <vt:lpstr>'Forma 4'!VAS073_D_Avarijusalinim1</vt:lpstr>
      <vt:lpstr>VAS073_D_Avarijusalinim1</vt:lpstr>
      <vt:lpstr>'Forma 4'!VAS073_D_Avarijusalinim2</vt:lpstr>
      <vt:lpstr>VAS073_D_Avarijusalinim2</vt:lpstr>
      <vt:lpstr>'Forma 4'!VAS073_D_Avarijusalinim3</vt:lpstr>
      <vt:lpstr>VAS073_D_Avarijusalinim3</vt:lpstr>
      <vt:lpstr>'Forma 4'!VAS073_D_Avarijusalinim4</vt:lpstr>
      <vt:lpstr>VAS073_D_Avarijusalinim4</vt:lpstr>
      <vt:lpstr>'Forma 4'!VAS073_D_Avarijusalinim5</vt:lpstr>
      <vt:lpstr>VAS073_D_Avarijusalinim5</vt:lpstr>
      <vt:lpstr>'Forma 4'!VAS073_D_Bankopaslauguk1</vt:lpstr>
      <vt:lpstr>VAS073_D_Bankopaslauguk1</vt:lpstr>
      <vt:lpstr>'Forma 4'!VAS073_D_Bankopaslauguk2</vt:lpstr>
      <vt:lpstr>VAS073_D_Bankopaslauguk2</vt:lpstr>
      <vt:lpstr>'Forma 4'!VAS073_D_Bankopaslauguk3</vt:lpstr>
      <vt:lpstr>VAS073_D_Bankopaslauguk3</vt:lpstr>
      <vt:lpstr>'Forma 4'!VAS073_D_Bankopaslauguk4</vt:lpstr>
      <vt:lpstr>VAS073_D_Bankopaslauguk4</vt:lpstr>
      <vt:lpstr>'Forma 4'!VAS073_D_Bendrosiospast1</vt:lpstr>
      <vt:lpstr>VAS073_D_Bendrosiospast1</vt:lpstr>
      <vt:lpstr>'Forma 4'!VAS073_D_Bendrosiossana1</vt:lpstr>
      <vt:lpstr>VAS073_D_Bendrosiossana1</vt:lpstr>
      <vt:lpstr>'Forma 4'!VAS073_D_Bendrujusanaud1</vt:lpstr>
      <vt:lpstr>VAS073_D_Bendrujusanaud1</vt:lpstr>
      <vt:lpstr>'Forma 4'!VAS073_D_Bendrupatalpus1</vt:lpstr>
      <vt:lpstr>VAS073_D_Bendrupatalpus1</vt:lpstr>
      <vt:lpstr>'Forma 4'!VAS073_D_Cpunktui1</vt:lpstr>
      <vt:lpstr>VAS073_D_Cpunktui1</vt:lpstr>
      <vt:lpstr>'Forma 4'!VAS073_D_Cpunktui2</vt:lpstr>
      <vt:lpstr>VAS073_D_Cpunktui2</vt:lpstr>
      <vt:lpstr>'Forma 4'!VAS073_D_Cpunktui3</vt:lpstr>
      <vt:lpstr>VAS073_D_Cpunktui3</vt:lpstr>
      <vt:lpstr>'Forma 4'!VAS073_D_Cpunktui4</vt:lpstr>
      <vt:lpstr>VAS073_D_Cpunktui4</vt:lpstr>
      <vt:lpstr>'Forma 4'!VAS073_D_Cpunktui5</vt:lpstr>
      <vt:lpstr>VAS073_D_Cpunktui5</vt:lpstr>
      <vt:lpstr>'Forma 4'!VAS073_D_Cpunktui6</vt:lpstr>
      <vt:lpstr>VAS073_D_Cpunktui6</vt:lpstr>
      <vt:lpstr>'Forma 4'!VAS073_D_Cpunktui7</vt:lpstr>
      <vt:lpstr>VAS073_D_Cpunktui7</vt:lpstr>
      <vt:lpstr>'Forma 4'!VAS073_D_Cpunktui8</vt:lpstr>
      <vt:lpstr>VAS073_D_Cpunktui8</vt:lpstr>
      <vt:lpstr>'Forma 4'!VAS073_D_Darbdavioimoku1</vt:lpstr>
      <vt:lpstr>VAS073_D_Darbdavioimoku1</vt:lpstr>
      <vt:lpstr>'Forma 4'!VAS073_D_Darbdavioimoku2</vt:lpstr>
      <vt:lpstr>VAS073_D_Darbdavioimoku2</vt:lpstr>
      <vt:lpstr>'Forma 4'!VAS073_D_Darbdavioimoku3</vt:lpstr>
      <vt:lpstr>VAS073_D_Darbdavioimoku3</vt:lpstr>
      <vt:lpstr>'Forma 4'!VAS073_D_Darbdavioimoku4</vt:lpstr>
      <vt:lpstr>VAS073_D_Darbdavioimoku4</vt:lpstr>
      <vt:lpstr>'Forma 4'!VAS073_D_Darbosaugossan1</vt:lpstr>
      <vt:lpstr>VAS073_D_Darbosaugossan1</vt:lpstr>
      <vt:lpstr>'Forma 4'!VAS073_D_Darbosaugossan2</vt:lpstr>
      <vt:lpstr>VAS073_D_Darbosaugossan2</vt:lpstr>
      <vt:lpstr>'Forma 4'!VAS073_D_Darbosaugossan3</vt:lpstr>
      <vt:lpstr>VAS073_D_Darbosaugossan3</vt:lpstr>
      <vt:lpstr>'Forma 4'!VAS073_D_Darbosaugossan4</vt:lpstr>
      <vt:lpstr>VAS073_D_Darbosaugossan4</vt:lpstr>
      <vt:lpstr>'Forma 4'!VAS073_D_Darbouzmokesci1</vt:lpstr>
      <vt:lpstr>VAS073_D_Darbouzmokesci1</vt:lpstr>
      <vt:lpstr>'Forma 4'!VAS073_D_Darbouzmokesci2</vt:lpstr>
      <vt:lpstr>VAS073_D_Darbouzmokesci2</vt:lpstr>
      <vt:lpstr>'Forma 4'!VAS073_D_Darbouzmokesci3</vt:lpstr>
      <vt:lpstr>VAS073_D_Darbouzmokesci3</vt:lpstr>
      <vt:lpstr>'Forma 4'!VAS073_D_Darbouzmokesci4</vt:lpstr>
      <vt:lpstr>VAS073_D_Darbouzmokesci4</vt:lpstr>
      <vt:lpstr>'Forma 4'!VAS073_D_Darbouzmokesci5</vt:lpstr>
      <vt:lpstr>VAS073_D_Darbouzmokesci5</vt:lpstr>
      <vt:lpstr>'Forma 4'!VAS073_D_Draudimosanaud1</vt:lpstr>
      <vt:lpstr>VAS073_D_Draudimosanaud1</vt:lpstr>
      <vt:lpstr>'Forma 4'!VAS073_D_Draudimosanaud2</vt:lpstr>
      <vt:lpstr>VAS073_D_Draudimosanaud2</vt:lpstr>
      <vt:lpstr>'Forma 4'!VAS073_D_Draudimosanaud3</vt:lpstr>
      <vt:lpstr>VAS073_D_Draudimosanaud3</vt:lpstr>
      <vt:lpstr>'Forma 4'!VAS073_D_Dumblotvarkymo1</vt:lpstr>
      <vt:lpstr>VAS073_D_Dumblotvarkymo1</vt:lpstr>
      <vt:lpstr>'Forma 4'!VAS073_D_Einamojoremont1</vt:lpstr>
      <vt:lpstr>VAS073_D_Einamojoremont1</vt:lpstr>
      <vt:lpstr>'Forma 4'!VAS073_D_Einamojoremont2</vt:lpstr>
      <vt:lpstr>VAS073_D_Einamojoremont2</vt:lpstr>
      <vt:lpstr>'Forma 4'!VAS073_D_Einamojoremont3</vt:lpstr>
      <vt:lpstr>VAS073_D_Einamojoremont3</vt:lpstr>
      <vt:lpstr>'Forma 4'!VAS073_D_Einamojoremont4</vt:lpstr>
      <vt:lpstr>VAS073_D_Einamojoremont4</vt:lpstr>
      <vt:lpstr>'Forma 4'!VAS073_D_Elektrosenergi1</vt:lpstr>
      <vt:lpstr>VAS073_D_Elektrosenergi1</vt:lpstr>
      <vt:lpstr>'Forma 4'!VAS073_D_Elektrosenergi2</vt:lpstr>
      <vt:lpstr>VAS073_D_Elektrosenergi2</vt:lpstr>
      <vt:lpstr>'Forma 4'!VAS073_D_Elektrosenergi3</vt:lpstr>
      <vt:lpstr>VAS073_D_Elektrosenergi3</vt:lpstr>
      <vt:lpstr>'Forma 4'!VAS073_D_Elektrosenergi4</vt:lpstr>
      <vt:lpstr>VAS073_D_Elektrosenergi4</vt:lpstr>
      <vt:lpstr>'Forma 4'!VAS073_D_Elektrosenergi5</vt:lpstr>
      <vt:lpstr>VAS073_D_Elektrosenergi5</vt:lpstr>
      <vt:lpstr>'Forma 4'!VAS073_D_Elektrosenergi6</vt:lpstr>
      <vt:lpstr>VAS073_D_Elektrosenergi6</vt:lpstr>
      <vt:lpstr>'Forma 4'!VAS073_D_Elektrosenergi7</vt:lpstr>
      <vt:lpstr>VAS073_D_Elektrosenergi7</vt:lpstr>
      <vt:lpstr>'Forma 4'!VAS073_D_Elektrosenergi8</vt:lpstr>
      <vt:lpstr>VAS073_D_Elektrosenergi8</vt:lpstr>
      <vt:lpstr>'Forma 4'!VAS073_D_Finansinessana1</vt:lpstr>
      <vt:lpstr>VAS073_D_Finansinessana1</vt:lpstr>
      <vt:lpstr>'Forma 4'!VAS073_D_Finansinessana2</vt:lpstr>
      <vt:lpstr>VAS073_D_Finansinessana2</vt:lpstr>
      <vt:lpstr>'Forma 4'!VAS073_D_Finansinessana3</vt:lpstr>
      <vt:lpstr>VAS073_D_Finansinessana3</vt:lpstr>
      <vt:lpstr>'Forma 4'!VAS073_D_Geriamojovande11</vt:lpstr>
      <vt:lpstr>VAS073_D_Geriamojovande11</vt:lpstr>
      <vt:lpstr>'Forma 4'!VAS073_D_Geriamojovande12</vt:lpstr>
      <vt:lpstr>VAS073_D_Geriamojovande12</vt:lpstr>
      <vt:lpstr>'Forma 4'!VAS073_D_Imokosgarantin1</vt:lpstr>
      <vt:lpstr>VAS073_D_Imokosgarantin1</vt:lpstr>
      <vt:lpstr>'Forma 4'!VAS073_D_Imokuadministr1</vt:lpstr>
      <vt:lpstr>VAS073_D_Imokuadministr1</vt:lpstr>
      <vt:lpstr>'Forma 4'!VAS073_D_Imokuadministr2</vt:lpstr>
      <vt:lpstr>VAS073_D_Imokuadministr2</vt:lpstr>
      <vt:lpstr>'Forma 4'!VAS073_D_Imokuadministr3</vt:lpstr>
      <vt:lpstr>VAS073_D_Imokuadministr3</vt:lpstr>
      <vt:lpstr>'Forma 4'!VAS073_D_Imokuadministr4</vt:lpstr>
      <vt:lpstr>VAS073_D_Imokuadministr4</vt:lpstr>
      <vt:lpstr>'Forma 4'!VAS073_D_Kanceliariness1</vt:lpstr>
      <vt:lpstr>VAS073_D_Kanceliariness1</vt:lpstr>
      <vt:lpstr>'Forma 4'!VAS073_D_Kanceliariness2</vt:lpstr>
      <vt:lpstr>VAS073_D_Kanceliariness2</vt:lpstr>
      <vt:lpstr>'Forma 4'!VAS073_D_Kanceliariness3</vt:lpstr>
      <vt:lpstr>VAS073_D_Kanceliariness3</vt:lpstr>
      <vt:lpstr>'Forma 4'!VAS073_D_Kanceliariness4</vt:lpstr>
      <vt:lpstr>VAS073_D_Kanceliariness4</vt:lpstr>
      <vt:lpstr>'Forma 4'!VAS073_D_Kintamosiospas1</vt:lpstr>
      <vt:lpstr>VAS073_D_Kintamosiospas1</vt:lpstr>
      <vt:lpstr>'Forma 4'!VAS073_D_Kitareguliuoja1</vt:lpstr>
      <vt:lpstr>VAS073_D_Kitareguliuoja1</vt:lpstr>
      <vt:lpstr>'Forma 4'!VAS073_D_Kitosadministr1</vt:lpstr>
      <vt:lpstr>VAS073_D_Kitosadministr1</vt:lpstr>
      <vt:lpstr>'Forma 4'!VAS073_D_Kitosadministr2</vt:lpstr>
      <vt:lpstr>VAS073_D_Kitosadministr2</vt:lpstr>
      <vt:lpstr>'Forma 4'!VAS073_D_Kitosadministr3</vt:lpstr>
      <vt:lpstr>VAS073_D_Kitosadministr3</vt:lpstr>
      <vt:lpstr>'Forma 4'!VAS073_D_Kitosadministr4</vt:lpstr>
      <vt:lpstr>VAS073_D_Kitosadministr4</vt:lpstr>
      <vt:lpstr>'Forma 4'!VAS073_D_Kitosfinansine1</vt:lpstr>
      <vt:lpstr>VAS073_D_Kitosfinansine1</vt:lpstr>
      <vt:lpstr>'Forma 4'!VAS073_D_Kitosfinansine2</vt:lpstr>
      <vt:lpstr>VAS073_D_Kitosfinansine2</vt:lpstr>
      <vt:lpstr>'Forma 4'!VAS073_D_Kitosfinansine3</vt:lpstr>
      <vt:lpstr>VAS073_D_Kitosfinansine3</vt:lpstr>
      <vt:lpstr>'Forma 4'!VAS073_D_Kitosfinansine4</vt:lpstr>
      <vt:lpstr>VAS073_D_Kitosfinansine4</vt:lpstr>
      <vt:lpstr>'Forma 4'!VAS073_D_Kitoskintamosi1</vt:lpstr>
      <vt:lpstr>VAS073_D_Kitoskintamosi1</vt:lpstr>
      <vt:lpstr>'Forma 4'!VAS073_D_Kitoskintamosi2</vt:lpstr>
      <vt:lpstr>VAS073_D_Kitoskintamosi2</vt:lpstr>
      <vt:lpstr>'Forma 4'!VAS073_D_Kitospastovios1</vt:lpstr>
      <vt:lpstr>VAS073_D_Kitospastovios1</vt:lpstr>
      <vt:lpstr>'Forma 4'!VAS073_D_Kitospastovios2</vt:lpstr>
      <vt:lpstr>VAS073_D_Kitospastovios2</vt:lpstr>
      <vt:lpstr>'Forma 4'!VAS073_D_Kitospersonalo1</vt:lpstr>
      <vt:lpstr>VAS073_D_Kitospersonalo1</vt:lpstr>
      <vt:lpstr>'Forma 4'!VAS073_D_Kitospersonalo2</vt:lpstr>
      <vt:lpstr>VAS073_D_Kitospersonalo2</vt:lpstr>
      <vt:lpstr>'Forma 4'!VAS073_D_Kitospersonalo3</vt:lpstr>
      <vt:lpstr>VAS073_D_Kitospersonalo3</vt:lpstr>
      <vt:lpstr>'Forma 4'!VAS073_D_Kitospersonalo4</vt:lpstr>
      <vt:lpstr>VAS073_D_Kitospersonalo4</vt:lpstr>
      <vt:lpstr>'Forma 4'!VAS073_D_Kitossanaudos1</vt:lpstr>
      <vt:lpstr>VAS073_D_Kitossanaudos1</vt:lpstr>
      <vt:lpstr>'Forma 4'!VAS073_D_Kitossanaudos2</vt:lpstr>
      <vt:lpstr>VAS073_D_Kitossanaudos2</vt:lpstr>
      <vt:lpstr>'Forma 4'!VAS073_D_Kitossanaudos3</vt:lpstr>
      <vt:lpstr>VAS073_D_Kitossanaudos3</vt:lpstr>
      <vt:lpstr>'Forma 4'!VAS073_D_Kitossanaudos4</vt:lpstr>
      <vt:lpstr>VAS073_D_Kitossanaudos4</vt:lpstr>
      <vt:lpstr>'Forma 4'!VAS073_D_Kitossanaudos5</vt:lpstr>
      <vt:lpstr>VAS073_D_Kitossanaudos5</vt:lpstr>
      <vt:lpstr>'Forma 4'!VAS073_D_Kitostechninio1</vt:lpstr>
      <vt:lpstr>VAS073_D_Kitostechninio1</vt:lpstr>
      <vt:lpstr>'Forma 4'!VAS073_D_Kitostechninio2</vt:lpstr>
      <vt:lpstr>VAS073_D_Kitostechninio2</vt:lpstr>
      <vt:lpstr>'Forma 4'!VAS073_D_Kitostechninio3</vt:lpstr>
      <vt:lpstr>VAS073_D_Kitostechninio3</vt:lpstr>
      <vt:lpstr>'Forma 4'!VAS073_D_Kitostechninio4</vt:lpstr>
      <vt:lpstr>VAS073_D_Kitostechninio4</vt:lpstr>
      <vt:lpstr>'Forma 4'!VAS073_D_Kitumokesciusa1</vt:lpstr>
      <vt:lpstr>VAS073_D_Kitumokesciusa1</vt:lpstr>
      <vt:lpstr>'Forma 4'!VAS073_D_Kitumokesciusa2</vt:lpstr>
      <vt:lpstr>VAS073_D_Kitumokesciusa2</vt:lpstr>
      <vt:lpstr>'Forma 4'!VAS073_D_Kitumokesciusa3</vt:lpstr>
      <vt:lpstr>VAS073_D_Kitumokesciusa3</vt:lpstr>
      <vt:lpstr>'Forma 4'!VAS073_D_Kitumokesciusa4</vt:lpstr>
      <vt:lpstr>VAS073_D_Kitumokesciusa4</vt:lpstr>
      <vt:lpstr>'Forma 4'!VAS073_D_Kitupaslaugupi1</vt:lpstr>
      <vt:lpstr>VAS073_D_Kitupaslaugupi1</vt:lpstr>
      <vt:lpstr>'Forma 4'!VAS073_D_Kitupaslaugupi2</vt:lpstr>
      <vt:lpstr>VAS073_D_Kitupaslaugupi2</vt:lpstr>
      <vt:lpstr>'Forma 4'!VAS073_D_Kitupaslaugupi3</vt:lpstr>
      <vt:lpstr>VAS073_D_Kitupaslaugupi3</vt:lpstr>
      <vt:lpstr>'Forma 4'!VAS073_D_Konsultaciniup1</vt:lpstr>
      <vt:lpstr>VAS073_D_Konsultaciniup1</vt:lpstr>
      <vt:lpstr>'Forma 4'!VAS073_D_Konsultaciniup2</vt:lpstr>
      <vt:lpstr>VAS073_D_Konsultaciniup2</vt:lpstr>
      <vt:lpstr>'Forma 4'!VAS073_D_Konsultaciniup3</vt:lpstr>
      <vt:lpstr>VAS073_D_Konsultaciniup3</vt:lpstr>
      <vt:lpstr>'Forma 4'!VAS073_D_Konsultaciniup4</vt:lpstr>
      <vt:lpstr>VAS073_D_Konsultaciniup4</vt:lpstr>
      <vt:lpstr>'Forma 4'!VAS073_D_Kuraslengviesi1</vt:lpstr>
      <vt:lpstr>VAS073_D_Kuraslengviesi1</vt:lpstr>
      <vt:lpstr>'Forma 4'!VAS073_D_Kuraslengviesi2</vt:lpstr>
      <vt:lpstr>VAS073_D_Kuraslengviesi2</vt:lpstr>
      <vt:lpstr>'Forma 4'!VAS073_D_Kuraslengviesi3</vt:lpstr>
      <vt:lpstr>VAS073_D_Kuraslengviesi3</vt:lpstr>
      <vt:lpstr>'Forma 4'!VAS073_D_Kuraslengviesi4</vt:lpstr>
      <vt:lpstr>VAS073_D_Kuraslengviesi4</vt:lpstr>
      <vt:lpstr>'Forma 4'!VAS073_D_Kurasmasinomsi1</vt:lpstr>
      <vt:lpstr>VAS073_D_Kurasmasinomsi1</vt:lpstr>
      <vt:lpstr>'Forma 4'!VAS073_D_Kurasmasinomsi2</vt:lpstr>
      <vt:lpstr>VAS073_D_Kurasmasinomsi2</vt:lpstr>
      <vt:lpstr>'Forma 4'!VAS073_D_Kurasmasinomsi3</vt:lpstr>
      <vt:lpstr>VAS073_D_Kurasmasinomsi3</vt:lpstr>
      <vt:lpstr>'Forma 4'!VAS073_D_Kurasmasinomsi4</vt:lpstr>
      <vt:lpstr>VAS073_D_Kurasmasinomsi4</vt:lpstr>
      <vt:lpstr>'Forma 4'!VAS073_D_Kurotransportu1</vt:lpstr>
      <vt:lpstr>VAS073_D_Kurotransportu1</vt:lpstr>
      <vt:lpstr>'Forma 4'!VAS073_D_Kurotransportu2</vt:lpstr>
      <vt:lpstr>VAS073_D_Kurotransportu2</vt:lpstr>
      <vt:lpstr>'Forma 4'!VAS073_D_Kurotransportu3</vt:lpstr>
      <vt:lpstr>VAS073_D_Kurotransportu3</vt:lpstr>
      <vt:lpstr>'Forma 4'!VAS073_D_Laboratoriniut1</vt:lpstr>
      <vt:lpstr>VAS073_D_Laboratoriniut1</vt:lpstr>
      <vt:lpstr>'Forma 4'!VAS073_D_Laboratoriniut2</vt:lpstr>
      <vt:lpstr>VAS073_D_Laboratoriniut2</vt:lpstr>
      <vt:lpstr>'Forma 4'!VAS073_D_Laboratoriniut3</vt:lpstr>
      <vt:lpstr>VAS073_D_Laboratoriniut3</vt:lpstr>
      <vt:lpstr>'Forma 4'!VAS073_D_Metrologinespa1</vt:lpstr>
      <vt:lpstr>VAS073_D_Metrologinespa1</vt:lpstr>
      <vt:lpstr>'Forma 4'!VAS073_D_Metrologinespa2</vt:lpstr>
      <vt:lpstr>VAS073_D_Metrologinespa2</vt:lpstr>
      <vt:lpstr>'Forma 4'!VAS073_D_Metrologinespa3</vt:lpstr>
      <vt:lpstr>VAS073_D_Metrologinespa3</vt:lpstr>
      <vt:lpstr>'Forma 4'!VAS073_D_Metrologinespa4</vt:lpstr>
      <vt:lpstr>VAS073_D_Metrologinespa4</vt:lpstr>
      <vt:lpstr>'Forma 4'!VAS073_D_Mokesciouztars1</vt:lpstr>
      <vt:lpstr>VAS073_D_Mokesciouztars1</vt:lpstr>
      <vt:lpstr>'Forma 4'!VAS073_D_Mokesciouzvals1</vt:lpstr>
      <vt:lpstr>VAS073_D_Mokesciouzvals1</vt:lpstr>
      <vt:lpstr>'Forma 4'!VAS073_D_Mokesciusanaud1</vt:lpstr>
      <vt:lpstr>VAS073_D_Mokesciusanaud1</vt:lpstr>
      <vt:lpstr>'Forma 4'!VAS073_D_Mokesciusanaud2</vt:lpstr>
      <vt:lpstr>VAS073_D_Mokesciusanaud2</vt:lpstr>
      <vt:lpstr>'Forma 4'!VAS073_D_Mokesciusanaud3</vt:lpstr>
      <vt:lpstr>VAS073_D_Mokesciusanaud3</vt:lpstr>
      <vt:lpstr>'Forma 4'!VAS073_D_Nekilnojamojot1</vt:lpstr>
      <vt:lpstr>VAS073_D_Nekilnojamojot1</vt:lpstr>
      <vt:lpstr>'Forma 4'!VAS073_D_Nekilnojamojot2</vt:lpstr>
      <vt:lpstr>VAS073_D_Nekilnojamojot2</vt:lpstr>
      <vt:lpstr>'Forma 4'!VAS073_D_Nekilnojamojot3</vt:lpstr>
      <vt:lpstr>VAS073_D_Nekilnojamojot3</vt:lpstr>
      <vt:lpstr>'Forma 4'!VAS073_D_Nekilnojamojot4</vt:lpstr>
      <vt:lpstr>VAS073_D_Nekilnojamojot4</vt:lpstr>
      <vt:lpstr>'Forma 4'!VAS073_D_Netiesioginesp1</vt:lpstr>
      <vt:lpstr>VAS073_D_Netiesioginesp1</vt:lpstr>
      <vt:lpstr>'Forma 4'!VAS073_D_Netiesioginess1</vt:lpstr>
      <vt:lpstr>VAS073_D_Netiesioginess1</vt:lpstr>
      <vt:lpstr>'Forma 4'!VAS073_D_Netiesioginius1</vt:lpstr>
      <vt:lpstr>VAS073_D_Netiesioginius1</vt:lpstr>
      <vt:lpstr>'Forma 4'!VAS073_D_Nuotekutvarkym5</vt:lpstr>
      <vt:lpstr>VAS073_D_Nuotekutvarkym5</vt:lpstr>
      <vt:lpstr>'Forma 4'!VAS073_D_Nuotekutvarkym6</vt:lpstr>
      <vt:lpstr>VAS073_D_Nuotekutvarkym6</vt:lpstr>
      <vt:lpstr>'Forma 4'!VAS073_D_Nuotekutvarkym7</vt:lpstr>
      <vt:lpstr>VAS073_D_Nuotekutvarkym7</vt:lpstr>
      <vt:lpstr>'Forma 4'!VAS073_D_Nusidevejimoam10</vt:lpstr>
      <vt:lpstr>VAS073_D_Nusidevejimoam10</vt:lpstr>
      <vt:lpstr>'Forma 4'!VAS073_D_Nusidevejimoam7</vt:lpstr>
      <vt:lpstr>VAS073_D_Nusidevejimoam7</vt:lpstr>
      <vt:lpstr>'Forma 4'!VAS073_D_Nusidevejimoam8</vt:lpstr>
      <vt:lpstr>VAS073_D_Nusidevejimoam8</vt:lpstr>
      <vt:lpstr>'Forma 4'!VAS073_D_Nusidevejimoam9</vt:lpstr>
      <vt:lpstr>VAS073_D_Nusidevejimoam9</vt:lpstr>
      <vt:lpstr>'Forma 4'!VAS073_D_Opexbeapskaito1</vt:lpstr>
      <vt:lpstr>VAS073_D_Opexbeapskaito1</vt:lpstr>
      <vt:lpstr>'Forma 4'!VAS073_D_Opexsuapskaito1</vt:lpstr>
      <vt:lpstr>VAS073_D_Opexsuapskaito1</vt:lpstr>
      <vt:lpstr>'Forma 4'!VAS073_D_Orginventoriau1</vt:lpstr>
      <vt:lpstr>VAS073_D_Orginventoriau1</vt:lpstr>
      <vt:lpstr>'Forma 4'!VAS073_D_Orginventoriau2</vt:lpstr>
      <vt:lpstr>VAS073_D_Orginventoriau2</vt:lpstr>
      <vt:lpstr>'Forma 4'!VAS073_D_Orginventoriau3</vt:lpstr>
      <vt:lpstr>VAS073_D_Orginventoriau3</vt:lpstr>
      <vt:lpstr>'Forma 4'!VAS073_D_Orginventoriau4</vt:lpstr>
      <vt:lpstr>VAS073_D_Orginventoriau4</vt:lpstr>
      <vt:lpstr>'Forma 4'!VAS073_D_Paskirstomosio2</vt:lpstr>
      <vt:lpstr>VAS073_D_Paskirstomosio2</vt:lpstr>
      <vt:lpstr>'Forma 4'!VAS073_D_Paskirstomujus1</vt:lpstr>
      <vt:lpstr>VAS073_D_Paskirstomujus1</vt:lpstr>
      <vt:lpstr>'Forma 4'!VAS073_D_Pastopasiuntin1</vt:lpstr>
      <vt:lpstr>VAS073_D_Pastopasiuntin1</vt:lpstr>
      <vt:lpstr>'Forma 4'!VAS073_D_Pastopasiuntin2</vt:lpstr>
      <vt:lpstr>VAS073_D_Pastopasiuntin2</vt:lpstr>
      <vt:lpstr>'Forma 4'!VAS073_D_Pastopasiuntin3</vt:lpstr>
      <vt:lpstr>VAS073_D_Pastopasiuntin3</vt:lpstr>
      <vt:lpstr>'Forma 4'!VAS073_D_Pastopasiuntin4</vt:lpstr>
      <vt:lpstr>VAS073_D_Pastopasiuntin4</vt:lpstr>
      <vt:lpstr>'Forma 4'!VAS073_D_Pastoviosiospa1</vt:lpstr>
      <vt:lpstr>VAS073_D_Pastoviosiospa1</vt:lpstr>
      <vt:lpstr>'Forma 4'!VAS073_D_Patalpuprieziu1</vt:lpstr>
      <vt:lpstr>VAS073_D_Patalpuprieziu1</vt:lpstr>
      <vt:lpstr>'Forma 4'!VAS073_D_Patalpuprieziu2</vt:lpstr>
      <vt:lpstr>VAS073_D_Patalpuprieziu2</vt:lpstr>
      <vt:lpstr>'Forma 4'!VAS073_D_Patalpuprieziu3</vt:lpstr>
      <vt:lpstr>VAS073_D_Patalpuprieziu3</vt:lpstr>
      <vt:lpstr>'Forma 4'!VAS073_D_Patalpuprieziu4</vt:lpstr>
      <vt:lpstr>VAS073_D_Patalpuprieziu4</vt:lpstr>
      <vt:lpstr>'Forma 4'!VAS073_D_Patalpusildymo1</vt:lpstr>
      <vt:lpstr>VAS073_D_Patalpusildymo1</vt:lpstr>
      <vt:lpstr>'Forma 4'!VAS073_D_Patalpusildymo2</vt:lpstr>
      <vt:lpstr>VAS073_D_Patalpusildymo2</vt:lpstr>
      <vt:lpstr>'Forma 4'!VAS073_D_Patalpusildymo3</vt:lpstr>
      <vt:lpstr>VAS073_D_Patalpusildymo3</vt:lpstr>
      <vt:lpstr>'Forma 4'!VAS073_D_Perkamupaslaug1</vt:lpstr>
      <vt:lpstr>VAS073_D_Perkamupaslaug1</vt:lpstr>
      <vt:lpstr>'Forma 4'!VAS073_D_Personalomokym1</vt:lpstr>
      <vt:lpstr>VAS073_D_Personalomokym1</vt:lpstr>
      <vt:lpstr>'Forma 4'!VAS073_D_Personalomokym2</vt:lpstr>
      <vt:lpstr>VAS073_D_Personalomokym2</vt:lpstr>
      <vt:lpstr>'Forma 4'!VAS073_D_Personalomokym3</vt:lpstr>
      <vt:lpstr>VAS073_D_Personalomokym3</vt:lpstr>
      <vt:lpstr>'Forma 4'!VAS073_D_PersonaloMokymuSanaudos</vt:lpstr>
      <vt:lpstr>VAS073_D_PersonaloMokymuSanaudos</vt:lpstr>
      <vt:lpstr>'Forma 4'!VAS073_D_Personalosanau1</vt:lpstr>
      <vt:lpstr>VAS073_D_Personalosanau1</vt:lpstr>
      <vt:lpstr>'Forma 4'!VAS073_D_Personalosanau2</vt:lpstr>
      <vt:lpstr>VAS073_D_Personalosanau2</vt:lpstr>
      <vt:lpstr>'Forma 4'!VAS073_D_Personalosanau3</vt:lpstr>
      <vt:lpstr>VAS073_D_Personalosanau3</vt:lpstr>
      <vt:lpstr>'Forma 4'!VAS073_D_Personalosanau4</vt:lpstr>
      <vt:lpstr>VAS073_D_Personalosanau4</vt:lpstr>
      <vt:lpstr>'Forma 4'!VAS073_D_Profesineslite1</vt:lpstr>
      <vt:lpstr>VAS073_D_Profesineslite1</vt:lpstr>
      <vt:lpstr>'Forma 4'!VAS073_D_Profesineslite2</vt:lpstr>
      <vt:lpstr>VAS073_D_Profesineslite2</vt:lpstr>
      <vt:lpstr>'Forma 4'!VAS073_D_Profesineslite3</vt:lpstr>
      <vt:lpstr>VAS073_D_Profesineslite3</vt:lpstr>
      <vt:lpstr>'Forma 4'!VAS073_D_Profesineslite4</vt:lpstr>
      <vt:lpstr>VAS073_D_Profesineslite4</vt:lpstr>
      <vt:lpstr>'Forma 4'!VAS073_D_Remontoiraptar1</vt:lpstr>
      <vt:lpstr>VAS073_D_Remontoiraptar1</vt:lpstr>
      <vt:lpstr>'Forma 4'!VAS073_D_Remontoiraptar2</vt:lpstr>
      <vt:lpstr>VAS073_D_Remontoiraptar2</vt:lpstr>
      <vt:lpstr>'Forma 4'!VAS073_D_Remontoiraptar3</vt:lpstr>
      <vt:lpstr>VAS073_D_Remontoiraptar3</vt:lpstr>
      <vt:lpstr>'Forma 4'!VAS073_D_Remontoiraptar4</vt:lpstr>
      <vt:lpstr>VAS073_D_Remontoiraptar4</vt:lpstr>
      <vt:lpstr>'Forma 4'!VAS073_D_Remontoiraptar5</vt:lpstr>
      <vt:lpstr>VAS073_D_Remontoiraptar5</vt:lpstr>
      <vt:lpstr>'Forma 4'!VAS073_D_Remontomedziag1</vt:lpstr>
      <vt:lpstr>VAS073_D_Remontomedziag1</vt:lpstr>
      <vt:lpstr>'Forma 4'!VAS073_D_Remontomedziag2</vt:lpstr>
      <vt:lpstr>VAS073_D_Remontomedziag2</vt:lpstr>
      <vt:lpstr>'Forma 4'!VAS073_D_Remontomedziag3</vt:lpstr>
      <vt:lpstr>VAS073_D_Remontomedziag3</vt:lpstr>
      <vt:lpstr>'Forma 4'!VAS073_D_Remontomedziag4</vt:lpstr>
      <vt:lpstr>VAS073_D_Remontomedziag4</vt:lpstr>
      <vt:lpstr>'Forma 4'!VAS073_D_Remontomedziag5</vt:lpstr>
      <vt:lpstr>VAS073_D_Remontomedziag5</vt:lpstr>
      <vt:lpstr>'Forma 4'!VAS073_D_Rinkodarosirpa1</vt:lpstr>
      <vt:lpstr>VAS073_D_Rinkodarosirpa1</vt:lpstr>
      <vt:lpstr>'Forma 4'!VAS073_D_Rinkodarosirpa2</vt:lpstr>
      <vt:lpstr>VAS073_D_Rinkodarosirpa2</vt:lpstr>
      <vt:lpstr>'Forma 4'!VAS073_D_Rinkodarosirpa3</vt:lpstr>
      <vt:lpstr>VAS073_D_Rinkodarosirpa3</vt:lpstr>
      <vt:lpstr>'Forma 4'!VAS073_D_Rinkodarosirpa4</vt:lpstr>
      <vt:lpstr>VAS073_D_Rinkodarosirpa4</vt:lpstr>
      <vt:lpstr>'Forma 4'!VAS073_D_Rysiupaslaugus1</vt:lpstr>
      <vt:lpstr>VAS073_D_Rysiupaslaugus1</vt:lpstr>
      <vt:lpstr>'Forma 4'!VAS073_D_Rysiupaslaugus2</vt:lpstr>
      <vt:lpstr>VAS073_D_Rysiupaslaugus2</vt:lpstr>
      <vt:lpstr>'Forma 4'!VAS073_D_Rysiupaslaugus3</vt:lpstr>
      <vt:lpstr>VAS073_D_Rysiupaslaugus3</vt:lpstr>
      <vt:lpstr>'Forma 4'!VAS073_D_Rysiupaslaugus4</vt:lpstr>
      <vt:lpstr>VAS073_D_Rysiupaslaugus4</vt:lpstr>
      <vt:lpstr>'Forma 4'!VAS073_D_Silumosenergij1</vt:lpstr>
      <vt:lpstr>VAS073_D_Silumosenergij1</vt:lpstr>
      <vt:lpstr>'Forma 4'!VAS073_D_Silumosenergij2</vt:lpstr>
      <vt:lpstr>VAS073_D_Silumosenergij2</vt:lpstr>
      <vt:lpstr>'Forma 4'!VAS073_D_Silumosenergij3</vt:lpstr>
      <vt:lpstr>VAS073_D_Silumosenergij3</vt:lpstr>
      <vt:lpstr>'Forma 4'!VAS073_D_Silumosenergij4</vt:lpstr>
      <vt:lpstr>VAS073_D_Silumosenergij4</vt:lpstr>
      <vt:lpstr>'Forma 4'!VAS073_D_Silumosenergij5</vt:lpstr>
      <vt:lpstr>VAS073_D_Silumosenergij5</vt:lpstr>
      <vt:lpstr>'Forma 4'!VAS073_D_Silumosenergij6</vt:lpstr>
      <vt:lpstr>VAS073_D_Silumosenergij6</vt:lpstr>
      <vt:lpstr>'Forma 4'!VAS073_D_Silumosenergij7</vt:lpstr>
      <vt:lpstr>VAS073_D_Silumosenergij7</vt:lpstr>
      <vt:lpstr>'Forma 4'!VAS073_D_Technologiniok1</vt:lpstr>
      <vt:lpstr>VAS073_D_Technologiniok1</vt:lpstr>
      <vt:lpstr>'Forma 4'!VAS073_D_Technologinium1</vt:lpstr>
      <vt:lpstr>VAS073_D_Technologinium1</vt:lpstr>
      <vt:lpstr>'Forma 4'!VAS073_D_Technologinium2</vt:lpstr>
      <vt:lpstr>VAS073_D_Technologinium2</vt:lpstr>
      <vt:lpstr>'Forma 4'!VAS073_D_Technologinium3</vt:lpstr>
      <vt:lpstr>VAS073_D_Technologinium3</vt:lpstr>
      <vt:lpstr>'Forma 4'!VAS073_D_Teisiniupaslau1</vt:lpstr>
      <vt:lpstr>VAS073_D_Teisiniupaslau1</vt:lpstr>
      <vt:lpstr>'Forma 4'!VAS073_D_Teisiniupaslau2</vt:lpstr>
      <vt:lpstr>VAS073_D_Teisiniupaslau2</vt:lpstr>
      <vt:lpstr>'Forma 4'!VAS073_D_Teisiniupaslau3</vt:lpstr>
      <vt:lpstr>VAS073_D_Teisiniupaslau3</vt:lpstr>
      <vt:lpstr>'Forma 4'!VAS073_D_Teisiniupaslau4</vt:lpstr>
      <vt:lpstr>VAS073_D_Teisiniupaslau4</vt:lpstr>
      <vt:lpstr>'Forma 4'!VAS073_D_Tiesioginespas1</vt:lpstr>
      <vt:lpstr>VAS073_D_Tiesioginespas1</vt:lpstr>
      <vt:lpstr>'Forma 4'!VAS073_D_Tiesioginessan1</vt:lpstr>
      <vt:lpstr>VAS073_D_Tiesioginessan1</vt:lpstr>
      <vt:lpstr>'Forma 4'!VAS073_D_Transportopasl1</vt:lpstr>
      <vt:lpstr>VAS073_D_Transportopasl1</vt:lpstr>
      <vt:lpstr>'Forma 4'!VAS073_D_Transportopasl2</vt:lpstr>
      <vt:lpstr>VAS073_D_Transportopasl2</vt:lpstr>
      <vt:lpstr>'Forma 4'!VAS073_D_Transportopasl3</vt:lpstr>
      <vt:lpstr>VAS073_D_Transportopasl3</vt:lpstr>
      <vt:lpstr>'Forma 4'!VAS073_D_Transportopasl4</vt:lpstr>
      <vt:lpstr>VAS073_D_Transportopasl4</vt:lpstr>
      <vt:lpstr>'Forma 4'!VAS073_D_Trumpalaikiotu1</vt:lpstr>
      <vt:lpstr>VAS073_D_Trumpalaikiotu1</vt:lpstr>
      <vt:lpstr>'Forma 4'!VAS073_D_Turtonuomossan1</vt:lpstr>
      <vt:lpstr>VAS073_D_Turtonuomossan1</vt:lpstr>
      <vt:lpstr>'Forma 4'!VAS073_D_Turtonuomossan2</vt:lpstr>
      <vt:lpstr>VAS073_D_Turtonuomossan2</vt:lpstr>
      <vt:lpstr>'Forma 4'!VAS073_D_Turtonuomossan3</vt:lpstr>
      <vt:lpstr>VAS073_D_Turtonuomossan3</vt:lpstr>
      <vt:lpstr>'Forma 4'!VAS073_D_Vartotojuinfor1</vt:lpstr>
      <vt:lpstr>VAS073_D_Vartotojuinfor1</vt:lpstr>
      <vt:lpstr>'Forma 4'!VAS073_D_Vartotojuinfor2</vt:lpstr>
      <vt:lpstr>VAS073_D_Vartotojuinfor2</vt:lpstr>
      <vt:lpstr>'Forma 4'!VAS073_D_Vartotojuinfor3</vt:lpstr>
      <vt:lpstr>VAS073_D_Vartotojuinfor3</vt:lpstr>
      <vt:lpstr>'Forma 4'!VAS073_D_Vartotojuinfor4</vt:lpstr>
      <vt:lpstr>VAS073_D_Vartotojuinfor4</vt:lpstr>
      <vt:lpstr>'Forma 4'!VAS073_D_Verslovienetop1</vt:lpstr>
      <vt:lpstr>VAS073_D_Verslovienetop1</vt:lpstr>
      <vt:lpstr>'Forma 4'!VAS073_D_Verslovienetui1</vt:lpstr>
      <vt:lpstr>VAS073_D_Verslovienetui1</vt:lpstr>
      <vt:lpstr>'Forma 4'!VAS073_D_Visospaskirsto1</vt:lpstr>
      <vt:lpstr>VAS073_D_Visospaskirsto1</vt:lpstr>
      <vt:lpstr>'Forma 4'!VAS073_D_Zemesnuomosmok1</vt:lpstr>
      <vt:lpstr>VAS073_D_Zemesnuomosmok1</vt:lpstr>
      <vt:lpstr>'Forma 4'!VAS073_D_Zemesnuomosmok2</vt:lpstr>
      <vt:lpstr>VAS073_D_Zemesnuomosmok2</vt:lpstr>
      <vt:lpstr>'Forma 4'!VAS073_D_Zemesnuomosmok3</vt:lpstr>
      <vt:lpstr>VAS073_D_Zemesnuomosmok3</vt:lpstr>
      <vt:lpstr>'Forma 4'!VAS073_D_Zemesnuomosmok4</vt:lpstr>
      <vt:lpstr>VAS073_D_Zemesnuomosmok4</vt:lpstr>
      <vt:lpstr>'Forma 4'!VAS073_D_Zyminiomokesci1</vt:lpstr>
      <vt:lpstr>VAS073_D_Zyminiomokesci1</vt:lpstr>
      <vt:lpstr>'Forma 4'!VAS073_D_Zyminiomokesci2</vt:lpstr>
      <vt:lpstr>VAS073_D_Zyminiomokesci2</vt:lpstr>
      <vt:lpstr>'Forma 4'!VAS073_D_Zyminiomokesci3</vt:lpstr>
      <vt:lpstr>VAS073_D_Zyminiomokesci3</vt:lpstr>
      <vt:lpstr>'Forma 4'!VAS073_D_Zyminiomokesci4</vt:lpstr>
      <vt:lpstr>VAS073_D_Zyminiomokesci4</vt:lpstr>
      <vt:lpstr>'Forma 4'!VAS073_F_Administracine11IS</vt:lpstr>
      <vt:lpstr>VAS073_F_Administracine11IS</vt:lpstr>
      <vt:lpstr>'Forma 4'!VAS073_F_Administracine131GeriamojoVandens</vt:lpstr>
      <vt:lpstr>VAS073_F_Administracine131GeriamojoVandens</vt:lpstr>
      <vt:lpstr>'Forma 4'!VAS073_F_Administracine132GeriamojoVandens</vt:lpstr>
      <vt:lpstr>VAS073_F_Administracine132GeriamojoVandens</vt:lpstr>
      <vt:lpstr>'Forma 4'!VAS073_F_Administracine133GeriamojoVandens</vt:lpstr>
      <vt:lpstr>VAS073_F_Administracine133GeriamojoVandens</vt:lpstr>
      <vt:lpstr>'Forma 4'!VAS073_F_Administracine13IsViso</vt:lpstr>
      <vt:lpstr>VAS073_F_Administracine13IsViso</vt:lpstr>
      <vt:lpstr>'Forma 4'!VAS073_F_Administracine141NuotekuSurinkimas</vt:lpstr>
      <vt:lpstr>VAS073_F_Administracine141NuotekuSurinkimas</vt:lpstr>
      <vt:lpstr>'Forma 4'!VAS073_F_Administracine142NuotekuValymas</vt:lpstr>
      <vt:lpstr>VAS073_F_Administracine142NuotekuValymas</vt:lpstr>
      <vt:lpstr>'Forma 4'!VAS073_F_Administracine143NuotekuDumblo</vt:lpstr>
      <vt:lpstr>VAS073_F_Administracine143NuotekuDumblo</vt:lpstr>
      <vt:lpstr>'Forma 4'!VAS073_F_Administracine14IsViso</vt:lpstr>
      <vt:lpstr>VAS073_F_Administracine14IsViso</vt:lpstr>
      <vt:lpstr>'Forma 4'!VAS073_F_Administracine15PavirsiniuNuoteku</vt:lpstr>
      <vt:lpstr>VAS073_F_Administracine15PavirsiniuNuoteku</vt:lpstr>
      <vt:lpstr>'Forma 4'!VAS073_F_Administracine16KitosReguliuojamosios</vt:lpstr>
      <vt:lpstr>VAS073_F_Administracine16KitosReguliuojamosios</vt:lpstr>
      <vt:lpstr>'Forma 4'!VAS073_F_Administracine17KitosVeiklos</vt:lpstr>
      <vt:lpstr>VAS073_F_Administracine17KitosVeiklos</vt:lpstr>
      <vt:lpstr>'Forma 4'!VAS073_F_Administracine1Apskaitosveikla1</vt:lpstr>
      <vt:lpstr>VAS073_F_Administracine1Apskaitosveikla1</vt:lpstr>
      <vt:lpstr>'Forma 4'!VAS073_F_Administracine1Kitareguliuoja1</vt:lpstr>
      <vt:lpstr>VAS073_F_Administracine1Kitareguliuoja1</vt:lpstr>
      <vt:lpstr>'Forma 4'!VAS073_F_Administracine21IS</vt:lpstr>
      <vt:lpstr>VAS073_F_Administracine21IS</vt:lpstr>
      <vt:lpstr>'Forma 4'!VAS073_F_Administracine231GeriamojoVandens</vt:lpstr>
      <vt:lpstr>VAS073_F_Administracine231GeriamojoVandens</vt:lpstr>
      <vt:lpstr>'Forma 4'!VAS073_F_Administracine232GeriamojoVandens</vt:lpstr>
      <vt:lpstr>VAS073_F_Administracine232GeriamojoVandens</vt:lpstr>
      <vt:lpstr>'Forma 4'!VAS073_F_Administracine233GeriamojoVandens</vt:lpstr>
      <vt:lpstr>VAS073_F_Administracine233GeriamojoVandens</vt:lpstr>
      <vt:lpstr>'Forma 4'!VAS073_F_Administracine23IsViso</vt:lpstr>
      <vt:lpstr>VAS073_F_Administracine23IsViso</vt:lpstr>
      <vt:lpstr>'Forma 4'!VAS073_F_Administracine241NuotekuSurinkimas</vt:lpstr>
      <vt:lpstr>VAS073_F_Administracine241NuotekuSurinkimas</vt:lpstr>
      <vt:lpstr>'Forma 4'!VAS073_F_Administracine242NuotekuValymas</vt:lpstr>
      <vt:lpstr>VAS073_F_Administracine242NuotekuValymas</vt:lpstr>
      <vt:lpstr>'Forma 4'!VAS073_F_Administracine243NuotekuDumblo</vt:lpstr>
      <vt:lpstr>VAS073_F_Administracine243NuotekuDumblo</vt:lpstr>
      <vt:lpstr>'Forma 4'!VAS073_F_Administracine24IsViso</vt:lpstr>
      <vt:lpstr>VAS073_F_Administracine24IsViso</vt:lpstr>
      <vt:lpstr>'Forma 4'!VAS073_F_Administracine25PavirsiniuNuoteku</vt:lpstr>
      <vt:lpstr>VAS073_F_Administracine25PavirsiniuNuoteku</vt:lpstr>
      <vt:lpstr>'Forma 4'!VAS073_F_Administracine26KitosReguliuojamosios</vt:lpstr>
      <vt:lpstr>VAS073_F_Administracine26KitosReguliuojamosios</vt:lpstr>
      <vt:lpstr>'Forma 4'!VAS073_F_Administracine27KitosVeiklos</vt:lpstr>
      <vt:lpstr>VAS073_F_Administracine27KitosVeiklos</vt:lpstr>
      <vt:lpstr>'Forma 4'!VAS073_F_Administracine2Apskaitosveikla1</vt:lpstr>
      <vt:lpstr>VAS073_F_Administracine2Apskaitosveikla1</vt:lpstr>
      <vt:lpstr>'Forma 4'!VAS073_F_Administracine2Kitareguliuoja1</vt:lpstr>
      <vt:lpstr>VAS073_F_Administracine2Kitareguliuoja1</vt:lpstr>
      <vt:lpstr>'Forma 4'!VAS073_F_Administracine31IS</vt:lpstr>
      <vt:lpstr>VAS073_F_Administracine31IS</vt:lpstr>
      <vt:lpstr>'Forma 4'!VAS073_F_Administracine331GeriamojoVandens</vt:lpstr>
      <vt:lpstr>VAS073_F_Administracine331GeriamojoVandens</vt:lpstr>
      <vt:lpstr>'Forma 4'!VAS073_F_Administracine332GeriamojoVandens</vt:lpstr>
      <vt:lpstr>VAS073_F_Administracine332GeriamojoVandens</vt:lpstr>
      <vt:lpstr>'Forma 4'!VAS073_F_Administracine333GeriamojoVandens</vt:lpstr>
      <vt:lpstr>VAS073_F_Administracine333GeriamojoVandens</vt:lpstr>
      <vt:lpstr>'Forma 4'!VAS073_F_Administracine33IsViso</vt:lpstr>
      <vt:lpstr>VAS073_F_Administracine33IsViso</vt:lpstr>
      <vt:lpstr>'Forma 4'!VAS073_F_Administracine341NuotekuSurinkimas</vt:lpstr>
      <vt:lpstr>VAS073_F_Administracine341NuotekuSurinkimas</vt:lpstr>
      <vt:lpstr>'Forma 4'!VAS073_F_Administracine342NuotekuValymas</vt:lpstr>
      <vt:lpstr>VAS073_F_Administracine342NuotekuValymas</vt:lpstr>
      <vt:lpstr>'Forma 4'!VAS073_F_Administracine343NuotekuDumblo</vt:lpstr>
      <vt:lpstr>VAS073_F_Administracine343NuotekuDumblo</vt:lpstr>
      <vt:lpstr>'Forma 4'!VAS073_F_Administracine34IsViso</vt:lpstr>
      <vt:lpstr>VAS073_F_Administracine34IsViso</vt:lpstr>
      <vt:lpstr>'Forma 4'!VAS073_F_Administracine35PavirsiniuNuoteku</vt:lpstr>
      <vt:lpstr>VAS073_F_Administracine35PavirsiniuNuoteku</vt:lpstr>
      <vt:lpstr>'Forma 4'!VAS073_F_Administracine36KitosReguliuojamosios</vt:lpstr>
      <vt:lpstr>VAS073_F_Administracine36KitosReguliuojamosios</vt:lpstr>
      <vt:lpstr>'Forma 4'!VAS073_F_Administracine37KitosVeiklos</vt:lpstr>
      <vt:lpstr>VAS073_F_Administracine37KitosVeiklos</vt:lpstr>
      <vt:lpstr>'Forma 4'!VAS073_F_Administracine3Apskaitosveikla1</vt:lpstr>
      <vt:lpstr>VAS073_F_Administracine3Apskaitosveikla1</vt:lpstr>
      <vt:lpstr>'Forma 4'!VAS073_F_Administracine3Kitareguliuoja1</vt:lpstr>
      <vt:lpstr>VAS073_F_Administracine3Kitareguliuoja1</vt:lpstr>
      <vt:lpstr>'Forma 4'!VAS073_F_Apskaitosiraud11IS</vt:lpstr>
      <vt:lpstr>VAS073_F_Apskaitosiraud11IS</vt:lpstr>
      <vt:lpstr>'Forma 4'!VAS073_F_Apskaitosiraud131GeriamojoVandens</vt:lpstr>
      <vt:lpstr>VAS073_F_Apskaitosiraud131GeriamojoVandens</vt:lpstr>
      <vt:lpstr>'Forma 4'!VAS073_F_Apskaitosiraud132GeriamojoVandens</vt:lpstr>
      <vt:lpstr>VAS073_F_Apskaitosiraud132GeriamojoVandens</vt:lpstr>
      <vt:lpstr>'Forma 4'!VAS073_F_Apskaitosiraud133GeriamojoVandens</vt:lpstr>
      <vt:lpstr>VAS073_F_Apskaitosiraud133GeriamojoVandens</vt:lpstr>
      <vt:lpstr>'Forma 4'!VAS073_F_Apskaitosiraud13IsViso</vt:lpstr>
      <vt:lpstr>VAS073_F_Apskaitosiraud13IsViso</vt:lpstr>
      <vt:lpstr>'Forma 4'!VAS073_F_Apskaitosiraud141NuotekuSurinkimas</vt:lpstr>
      <vt:lpstr>VAS073_F_Apskaitosiraud141NuotekuSurinkimas</vt:lpstr>
      <vt:lpstr>'Forma 4'!VAS073_F_Apskaitosiraud142NuotekuValymas</vt:lpstr>
      <vt:lpstr>VAS073_F_Apskaitosiraud142NuotekuValymas</vt:lpstr>
      <vt:lpstr>'Forma 4'!VAS073_F_Apskaitosiraud143NuotekuDumblo</vt:lpstr>
      <vt:lpstr>VAS073_F_Apskaitosiraud143NuotekuDumblo</vt:lpstr>
      <vt:lpstr>'Forma 4'!VAS073_F_Apskaitosiraud14IsViso</vt:lpstr>
      <vt:lpstr>VAS073_F_Apskaitosiraud14IsViso</vt:lpstr>
      <vt:lpstr>'Forma 4'!VAS073_F_Apskaitosiraud15PavirsiniuNuoteku</vt:lpstr>
      <vt:lpstr>VAS073_F_Apskaitosiraud15PavirsiniuNuoteku</vt:lpstr>
      <vt:lpstr>'Forma 4'!VAS073_F_Apskaitosiraud16KitosReguliuojamosios</vt:lpstr>
      <vt:lpstr>VAS073_F_Apskaitosiraud16KitosReguliuojamosios</vt:lpstr>
      <vt:lpstr>'Forma 4'!VAS073_F_Apskaitosiraud17KitosVeiklos</vt:lpstr>
      <vt:lpstr>VAS073_F_Apskaitosiraud17KitosVeiklos</vt:lpstr>
      <vt:lpstr>'Forma 4'!VAS073_F_Apskaitosiraud1Apskaitosveikla1</vt:lpstr>
      <vt:lpstr>VAS073_F_Apskaitosiraud1Apskaitosveikla1</vt:lpstr>
      <vt:lpstr>'Forma 4'!VAS073_F_Apskaitosiraud1Kitareguliuoja1</vt:lpstr>
      <vt:lpstr>VAS073_F_Apskaitosiraud1Kitareguliuoja1</vt:lpstr>
      <vt:lpstr>'Forma 4'!VAS073_F_Apskaitosiraud21IS</vt:lpstr>
      <vt:lpstr>VAS073_F_Apskaitosiraud21IS</vt:lpstr>
      <vt:lpstr>'Forma 4'!VAS073_F_Apskaitosiraud231GeriamojoVandens</vt:lpstr>
      <vt:lpstr>VAS073_F_Apskaitosiraud231GeriamojoVandens</vt:lpstr>
      <vt:lpstr>'Forma 4'!VAS073_F_Apskaitosiraud232GeriamojoVandens</vt:lpstr>
      <vt:lpstr>VAS073_F_Apskaitosiraud232GeriamojoVandens</vt:lpstr>
      <vt:lpstr>'Forma 4'!VAS073_F_Apskaitosiraud233GeriamojoVandens</vt:lpstr>
      <vt:lpstr>VAS073_F_Apskaitosiraud233GeriamojoVandens</vt:lpstr>
      <vt:lpstr>'Forma 4'!VAS073_F_Apskaitosiraud23IsViso</vt:lpstr>
      <vt:lpstr>VAS073_F_Apskaitosiraud23IsViso</vt:lpstr>
      <vt:lpstr>'Forma 4'!VAS073_F_Apskaitosiraud241NuotekuSurinkimas</vt:lpstr>
      <vt:lpstr>VAS073_F_Apskaitosiraud241NuotekuSurinkimas</vt:lpstr>
      <vt:lpstr>'Forma 4'!VAS073_F_Apskaitosiraud242NuotekuValymas</vt:lpstr>
      <vt:lpstr>VAS073_F_Apskaitosiraud242NuotekuValymas</vt:lpstr>
      <vt:lpstr>'Forma 4'!VAS073_F_Apskaitosiraud243NuotekuDumblo</vt:lpstr>
      <vt:lpstr>VAS073_F_Apskaitosiraud243NuotekuDumblo</vt:lpstr>
      <vt:lpstr>'Forma 4'!VAS073_F_Apskaitosiraud24IsViso</vt:lpstr>
      <vt:lpstr>VAS073_F_Apskaitosiraud24IsViso</vt:lpstr>
      <vt:lpstr>'Forma 4'!VAS073_F_Apskaitosiraud25PavirsiniuNuoteku</vt:lpstr>
      <vt:lpstr>VAS073_F_Apskaitosiraud25PavirsiniuNuoteku</vt:lpstr>
      <vt:lpstr>'Forma 4'!VAS073_F_Apskaitosiraud26KitosReguliuojamosios</vt:lpstr>
      <vt:lpstr>VAS073_F_Apskaitosiraud26KitosReguliuojamosios</vt:lpstr>
      <vt:lpstr>'Forma 4'!VAS073_F_Apskaitosiraud27KitosVeiklos</vt:lpstr>
      <vt:lpstr>VAS073_F_Apskaitosiraud27KitosVeiklos</vt:lpstr>
      <vt:lpstr>'Forma 4'!VAS073_F_Apskaitosiraud2Apskaitosveikla1</vt:lpstr>
      <vt:lpstr>VAS073_F_Apskaitosiraud2Apskaitosveikla1</vt:lpstr>
      <vt:lpstr>'Forma 4'!VAS073_F_Apskaitosiraud2Kitareguliuoja1</vt:lpstr>
      <vt:lpstr>VAS073_F_Apskaitosiraud2Kitareguliuoja1</vt:lpstr>
      <vt:lpstr>'Forma 4'!VAS073_F_Apskaitosiraud31IS</vt:lpstr>
      <vt:lpstr>VAS073_F_Apskaitosiraud31IS</vt:lpstr>
      <vt:lpstr>'Forma 4'!VAS073_F_Apskaitosiraud331GeriamojoVandens</vt:lpstr>
      <vt:lpstr>VAS073_F_Apskaitosiraud331GeriamojoVandens</vt:lpstr>
      <vt:lpstr>'Forma 4'!VAS073_F_Apskaitosiraud332GeriamojoVandens</vt:lpstr>
      <vt:lpstr>VAS073_F_Apskaitosiraud332GeriamojoVandens</vt:lpstr>
      <vt:lpstr>'Forma 4'!VAS073_F_Apskaitosiraud333GeriamojoVandens</vt:lpstr>
      <vt:lpstr>VAS073_F_Apskaitosiraud333GeriamojoVandens</vt:lpstr>
      <vt:lpstr>'Forma 4'!VAS073_F_Apskaitosiraud33IsViso</vt:lpstr>
      <vt:lpstr>VAS073_F_Apskaitosiraud33IsViso</vt:lpstr>
      <vt:lpstr>'Forma 4'!VAS073_F_Apskaitosiraud341NuotekuSurinkimas</vt:lpstr>
      <vt:lpstr>VAS073_F_Apskaitosiraud341NuotekuSurinkimas</vt:lpstr>
      <vt:lpstr>'Forma 4'!VAS073_F_Apskaitosiraud342NuotekuValymas</vt:lpstr>
      <vt:lpstr>VAS073_F_Apskaitosiraud342NuotekuValymas</vt:lpstr>
      <vt:lpstr>'Forma 4'!VAS073_F_Apskaitosiraud343NuotekuDumblo</vt:lpstr>
      <vt:lpstr>VAS073_F_Apskaitosiraud343NuotekuDumblo</vt:lpstr>
      <vt:lpstr>'Forma 4'!VAS073_F_Apskaitosiraud34IsViso</vt:lpstr>
      <vt:lpstr>VAS073_F_Apskaitosiraud34IsViso</vt:lpstr>
      <vt:lpstr>'Forma 4'!VAS073_F_Apskaitosiraud35PavirsiniuNuoteku</vt:lpstr>
      <vt:lpstr>VAS073_F_Apskaitosiraud35PavirsiniuNuoteku</vt:lpstr>
      <vt:lpstr>'Forma 4'!VAS073_F_Apskaitosiraud36KitosReguliuojamosios</vt:lpstr>
      <vt:lpstr>VAS073_F_Apskaitosiraud36KitosReguliuojamosios</vt:lpstr>
      <vt:lpstr>'Forma 4'!VAS073_F_Apskaitosiraud37KitosVeiklos</vt:lpstr>
      <vt:lpstr>VAS073_F_Apskaitosiraud37KitosVeiklos</vt:lpstr>
      <vt:lpstr>'Forma 4'!VAS073_F_Apskaitosiraud3Apskaitosveikla1</vt:lpstr>
      <vt:lpstr>VAS073_F_Apskaitosiraud3Apskaitosveikla1</vt:lpstr>
      <vt:lpstr>'Forma 4'!VAS073_F_Apskaitosiraud3Kitareguliuoja1</vt:lpstr>
      <vt:lpstr>VAS073_F_Apskaitosiraud3Kitareguliuoja1</vt:lpstr>
      <vt:lpstr>'Forma 4'!VAS073_F_Apskaitosiraud41IS</vt:lpstr>
      <vt:lpstr>VAS073_F_Apskaitosiraud41IS</vt:lpstr>
      <vt:lpstr>'Forma 4'!VAS073_F_Apskaitosiraud431GeriamojoVandens</vt:lpstr>
      <vt:lpstr>VAS073_F_Apskaitosiraud431GeriamojoVandens</vt:lpstr>
      <vt:lpstr>'Forma 4'!VAS073_F_Apskaitosiraud432GeriamojoVandens</vt:lpstr>
      <vt:lpstr>VAS073_F_Apskaitosiraud432GeriamojoVandens</vt:lpstr>
      <vt:lpstr>'Forma 4'!VAS073_F_Apskaitosiraud433GeriamojoVandens</vt:lpstr>
      <vt:lpstr>VAS073_F_Apskaitosiraud433GeriamojoVandens</vt:lpstr>
      <vt:lpstr>'Forma 4'!VAS073_F_Apskaitosiraud43IsViso</vt:lpstr>
      <vt:lpstr>VAS073_F_Apskaitosiraud43IsViso</vt:lpstr>
      <vt:lpstr>'Forma 4'!VAS073_F_Apskaitosiraud441NuotekuSurinkimas</vt:lpstr>
      <vt:lpstr>VAS073_F_Apskaitosiraud441NuotekuSurinkimas</vt:lpstr>
      <vt:lpstr>'Forma 4'!VAS073_F_Apskaitosiraud442NuotekuValymas</vt:lpstr>
      <vt:lpstr>VAS073_F_Apskaitosiraud442NuotekuValymas</vt:lpstr>
      <vt:lpstr>'Forma 4'!VAS073_F_Apskaitosiraud443NuotekuDumblo</vt:lpstr>
      <vt:lpstr>VAS073_F_Apskaitosiraud443NuotekuDumblo</vt:lpstr>
      <vt:lpstr>'Forma 4'!VAS073_F_Apskaitosiraud44IsViso</vt:lpstr>
      <vt:lpstr>VAS073_F_Apskaitosiraud44IsViso</vt:lpstr>
      <vt:lpstr>'Forma 4'!VAS073_F_Apskaitosiraud45PavirsiniuNuoteku</vt:lpstr>
      <vt:lpstr>VAS073_F_Apskaitosiraud45PavirsiniuNuoteku</vt:lpstr>
      <vt:lpstr>'Forma 4'!VAS073_F_Apskaitosiraud46KitosReguliuojamosios</vt:lpstr>
      <vt:lpstr>VAS073_F_Apskaitosiraud46KitosReguliuojamosios</vt:lpstr>
      <vt:lpstr>'Forma 4'!VAS073_F_Apskaitosiraud47KitosVeiklos</vt:lpstr>
      <vt:lpstr>VAS073_F_Apskaitosiraud47KitosVeiklos</vt:lpstr>
      <vt:lpstr>'Forma 4'!VAS073_F_Apskaitosiraud4Apskaitosveikla1</vt:lpstr>
      <vt:lpstr>VAS073_F_Apskaitosiraud4Apskaitosveikla1</vt:lpstr>
      <vt:lpstr>'Forma 4'!VAS073_F_Apskaitosiraud4Kitareguliuoja1</vt:lpstr>
      <vt:lpstr>VAS073_F_Apskaitosiraud4Kitareguliuoja1</vt:lpstr>
      <vt:lpstr>'Forma 4'!VAS073_F_Avarijusalinim11IS</vt:lpstr>
      <vt:lpstr>VAS073_F_Avarijusalinim11IS</vt:lpstr>
      <vt:lpstr>'Forma 4'!VAS073_F_Avarijusalinim131GeriamojoVandens</vt:lpstr>
      <vt:lpstr>VAS073_F_Avarijusalinim131GeriamojoVandens</vt:lpstr>
      <vt:lpstr>'Forma 4'!VAS073_F_Avarijusalinim132GeriamojoVandens</vt:lpstr>
      <vt:lpstr>VAS073_F_Avarijusalinim132GeriamojoVandens</vt:lpstr>
      <vt:lpstr>'Forma 4'!VAS073_F_Avarijusalinim133GeriamojoVandens</vt:lpstr>
      <vt:lpstr>VAS073_F_Avarijusalinim133GeriamojoVandens</vt:lpstr>
      <vt:lpstr>'Forma 4'!VAS073_F_Avarijusalinim13IsViso</vt:lpstr>
      <vt:lpstr>VAS073_F_Avarijusalinim13IsViso</vt:lpstr>
      <vt:lpstr>'Forma 4'!VAS073_F_Avarijusalinim141NuotekuSurinkimas</vt:lpstr>
      <vt:lpstr>VAS073_F_Avarijusalinim141NuotekuSurinkimas</vt:lpstr>
      <vt:lpstr>'Forma 4'!VAS073_F_Avarijusalinim142NuotekuValymas</vt:lpstr>
      <vt:lpstr>VAS073_F_Avarijusalinim142NuotekuValymas</vt:lpstr>
      <vt:lpstr>'Forma 4'!VAS073_F_Avarijusalinim143NuotekuDumblo</vt:lpstr>
      <vt:lpstr>VAS073_F_Avarijusalinim143NuotekuDumblo</vt:lpstr>
      <vt:lpstr>'Forma 4'!VAS073_F_Avarijusalinim14IsViso</vt:lpstr>
      <vt:lpstr>VAS073_F_Avarijusalinim14IsViso</vt:lpstr>
      <vt:lpstr>'Forma 4'!VAS073_F_Avarijusalinim15PavirsiniuNuoteku</vt:lpstr>
      <vt:lpstr>VAS073_F_Avarijusalinim15PavirsiniuNuoteku</vt:lpstr>
      <vt:lpstr>'Forma 4'!VAS073_F_Avarijusalinim16KitosReguliuojamosios</vt:lpstr>
      <vt:lpstr>VAS073_F_Avarijusalinim16KitosReguliuojamosios</vt:lpstr>
      <vt:lpstr>'Forma 4'!VAS073_F_Avarijusalinim17KitosVeiklos</vt:lpstr>
      <vt:lpstr>VAS073_F_Avarijusalinim17KitosVeiklos</vt:lpstr>
      <vt:lpstr>'Forma 4'!VAS073_F_Avarijusalinim1Apskaitosveikla1</vt:lpstr>
      <vt:lpstr>VAS073_F_Avarijusalinim1Apskaitosveikla1</vt:lpstr>
      <vt:lpstr>'Forma 4'!VAS073_F_Avarijusalinim1Kitareguliuoja1</vt:lpstr>
      <vt:lpstr>VAS073_F_Avarijusalinim1Kitareguliuoja1</vt:lpstr>
      <vt:lpstr>'Forma 4'!VAS073_F_Avarijusalinim21IS</vt:lpstr>
      <vt:lpstr>VAS073_F_Avarijusalinim21IS</vt:lpstr>
      <vt:lpstr>'Forma 4'!VAS073_F_Avarijusalinim231GeriamojoVandens</vt:lpstr>
      <vt:lpstr>VAS073_F_Avarijusalinim231GeriamojoVandens</vt:lpstr>
      <vt:lpstr>'Forma 4'!VAS073_F_Avarijusalinim232GeriamojoVandens</vt:lpstr>
      <vt:lpstr>VAS073_F_Avarijusalinim232GeriamojoVandens</vt:lpstr>
      <vt:lpstr>'Forma 4'!VAS073_F_Avarijusalinim233GeriamojoVandens</vt:lpstr>
      <vt:lpstr>VAS073_F_Avarijusalinim233GeriamojoVandens</vt:lpstr>
      <vt:lpstr>'Forma 4'!VAS073_F_Avarijusalinim23IsViso</vt:lpstr>
      <vt:lpstr>VAS073_F_Avarijusalinim23IsViso</vt:lpstr>
      <vt:lpstr>'Forma 4'!VAS073_F_Avarijusalinim241NuotekuSurinkimas</vt:lpstr>
      <vt:lpstr>VAS073_F_Avarijusalinim241NuotekuSurinkimas</vt:lpstr>
      <vt:lpstr>'Forma 4'!VAS073_F_Avarijusalinim242NuotekuValymas</vt:lpstr>
      <vt:lpstr>VAS073_F_Avarijusalinim242NuotekuValymas</vt:lpstr>
      <vt:lpstr>'Forma 4'!VAS073_F_Avarijusalinim243NuotekuDumblo</vt:lpstr>
      <vt:lpstr>VAS073_F_Avarijusalinim243NuotekuDumblo</vt:lpstr>
      <vt:lpstr>'Forma 4'!VAS073_F_Avarijusalinim24IsViso</vt:lpstr>
      <vt:lpstr>VAS073_F_Avarijusalinim24IsViso</vt:lpstr>
      <vt:lpstr>'Forma 4'!VAS073_F_Avarijusalinim25PavirsiniuNuoteku</vt:lpstr>
      <vt:lpstr>VAS073_F_Avarijusalinim25PavirsiniuNuoteku</vt:lpstr>
      <vt:lpstr>'Forma 4'!VAS073_F_Avarijusalinim26KitosReguliuojamosios</vt:lpstr>
      <vt:lpstr>VAS073_F_Avarijusalinim26KitosReguliuojamosios</vt:lpstr>
      <vt:lpstr>'Forma 4'!VAS073_F_Avarijusalinim27KitosVeiklos</vt:lpstr>
      <vt:lpstr>VAS073_F_Avarijusalinim27KitosVeiklos</vt:lpstr>
      <vt:lpstr>'Forma 4'!VAS073_F_Avarijusalinim2Apskaitosveikla1</vt:lpstr>
      <vt:lpstr>VAS073_F_Avarijusalinim2Apskaitosveikla1</vt:lpstr>
      <vt:lpstr>'Forma 4'!VAS073_F_Avarijusalinim2Kitareguliuoja1</vt:lpstr>
      <vt:lpstr>VAS073_F_Avarijusalinim2Kitareguliuoja1</vt:lpstr>
      <vt:lpstr>'Forma 4'!VAS073_F_Avarijusalinim31IS</vt:lpstr>
      <vt:lpstr>VAS073_F_Avarijusalinim31IS</vt:lpstr>
      <vt:lpstr>'Forma 4'!VAS073_F_Avarijusalinim331GeriamojoVandens</vt:lpstr>
      <vt:lpstr>VAS073_F_Avarijusalinim331GeriamojoVandens</vt:lpstr>
      <vt:lpstr>'Forma 4'!VAS073_F_Avarijusalinim332GeriamojoVandens</vt:lpstr>
      <vt:lpstr>VAS073_F_Avarijusalinim332GeriamojoVandens</vt:lpstr>
      <vt:lpstr>'Forma 4'!VAS073_F_Avarijusalinim333GeriamojoVandens</vt:lpstr>
      <vt:lpstr>VAS073_F_Avarijusalinim333GeriamojoVandens</vt:lpstr>
      <vt:lpstr>'Forma 4'!VAS073_F_Avarijusalinim33IsViso</vt:lpstr>
      <vt:lpstr>VAS073_F_Avarijusalinim33IsViso</vt:lpstr>
      <vt:lpstr>'Forma 4'!VAS073_F_Avarijusalinim341NuotekuSurinkimas</vt:lpstr>
      <vt:lpstr>VAS073_F_Avarijusalinim341NuotekuSurinkimas</vt:lpstr>
      <vt:lpstr>'Forma 4'!VAS073_F_Avarijusalinim342NuotekuValymas</vt:lpstr>
      <vt:lpstr>VAS073_F_Avarijusalinim342NuotekuValymas</vt:lpstr>
      <vt:lpstr>'Forma 4'!VAS073_F_Avarijusalinim343NuotekuDumblo</vt:lpstr>
      <vt:lpstr>VAS073_F_Avarijusalinim343NuotekuDumblo</vt:lpstr>
      <vt:lpstr>'Forma 4'!VAS073_F_Avarijusalinim34IsViso</vt:lpstr>
      <vt:lpstr>VAS073_F_Avarijusalinim34IsViso</vt:lpstr>
      <vt:lpstr>'Forma 4'!VAS073_F_Avarijusalinim35PavirsiniuNuoteku</vt:lpstr>
      <vt:lpstr>VAS073_F_Avarijusalinim35PavirsiniuNuoteku</vt:lpstr>
      <vt:lpstr>'Forma 4'!VAS073_F_Avarijusalinim36KitosReguliuojamosios</vt:lpstr>
      <vt:lpstr>VAS073_F_Avarijusalinim36KitosReguliuojamosios</vt:lpstr>
      <vt:lpstr>'Forma 4'!VAS073_F_Avarijusalinim37KitosVeiklos</vt:lpstr>
      <vt:lpstr>VAS073_F_Avarijusalinim37KitosVeiklos</vt:lpstr>
      <vt:lpstr>'Forma 4'!VAS073_F_Avarijusalinim3Apskaitosveikla1</vt:lpstr>
      <vt:lpstr>VAS073_F_Avarijusalinim3Apskaitosveikla1</vt:lpstr>
      <vt:lpstr>'Forma 4'!VAS073_F_Avarijusalinim3Kitareguliuoja1</vt:lpstr>
      <vt:lpstr>VAS073_F_Avarijusalinim3Kitareguliuoja1</vt:lpstr>
      <vt:lpstr>'Forma 4'!VAS073_F_Avarijusalinim41IS</vt:lpstr>
      <vt:lpstr>VAS073_F_Avarijusalinim41IS</vt:lpstr>
      <vt:lpstr>'Forma 4'!VAS073_F_Avarijusalinim431GeriamojoVandens</vt:lpstr>
      <vt:lpstr>VAS073_F_Avarijusalinim431GeriamojoVandens</vt:lpstr>
      <vt:lpstr>'Forma 4'!VAS073_F_Avarijusalinim432GeriamojoVandens</vt:lpstr>
      <vt:lpstr>VAS073_F_Avarijusalinim432GeriamojoVandens</vt:lpstr>
      <vt:lpstr>'Forma 4'!VAS073_F_Avarijusalinim433GeriamojoVandens</vt:lpstr>
      <vt:lpstr>VAS073_F_Avarijusalinim433GeriamojoVandens</vt:lpstr>
      <vt:lpstr>'Forma 4'!VAS073_F_Avarijusalinim43IsViso</vt:lpstr>
      <vt:lpstr>VAS073_F_Avarijusalinim43IsViso</vt:lpstr>
      <vt:lpstr>'Forma 4'!VAS073_F_Avarijusalinim441NuotekuSurinkimas</vt:lpstr>
      <vt:lpstr>VAS073_F_Avarijusalinim441NuotekuSurinkimas</vt:lpstr>
      <vt:lpstr>'Forma 4'!VAS073_F_Avarijusalinim442NuotekuValymas</vt:lpstr>
      <vt:lpstr>VAS073_F_Avarijusalinim442NuotekuValymas</vt:lpstr>
      <vt:lpstr>'Forma 4'!VAS073_F_Avarijusalinim443NuotekuDumblo</vt:lpstr>
      <vt:lpstr>VAS073_F_Avarijusalinim443NuotekuDumblo</vt:lpstr>
      <vt:lpstr>'Forma 4'!VAS073_F_Avarijusalinim44IsViso</vt:lpstr>
      <vt:lpstr>VAS073_F_Avarijusalinim44IsViso</vt:lpstr>
      <vt:lpstr>'Forma 4'!VAS073_F_Avarijusalinim45PavirsiniuNuoteku</vt:lpstr>
      <vt:lpstr>VAS073_F_Avarijusalinim45PavirsiniuNuoteku</vt:lpstr>
      <vt:lpstr>'Forma 4'!VAS073_F_Avarijusalinim46KitosReguliuojamosios</vt:lpstr>
      <vt:lpstr>VAS073_F_Avarijusalinim46KitosReguliuojamosios</vt:lpstr>
      <vt:lpstr>'Forma 4'!VAS073_F_Avarijusalinim47KitosVeiklos</vt:lpstr>
      <vt:lpstr>VAS073_F_Avarijusalinim47KitosVeiklos</vt:lpstr>
      <vt:lpstr>'Forma 4'!VAS073_F_Avarijusalinim4Apskaitosveikla1</vt:lpstr>
      <vt:lpstr>VAS073_F_Avarijusalinim4Apskaitosveikla1</vt:lpstr>
      <vt:lpstr>'Forma 4'!VAS073_F_Avarijusalinim4Kitareguliuoja1</vt:lpstr>
      <vt:lpstr>VAS073_F_Avarijusalinim4Kitareguliuoja1</vt:lpstr>
      <vt:lpstr>'Forma 4'!VAS073_F_Avarijusalinim51IS</vt:lpstr>
      <vt:lpstr>VAS073_F_Avarijusalinim51IS</vt:lpstr>
      <vt:lpstr>'Forma 4'!VAS073_F_Avarijusalinim531GeriamojoVandens</vt:lpstr>
      <vt:lpstr>VAS073_F_Avarijusalinim531GeriamojoVandens</vt:lpstr>
      <vt:lpstr>'Forma 4'!VAS073_F_Avarijusalinim532GeriamojoVandens</vt:lpstr>
      <vt:lpstr>VAS073_F_Avarijusalinim532GeriamojoVandens</vt:lpstr>
      <vt:lpstr>'Forma 4'!VAS073_F_Avarijusalinim533GeriamojoVandens</vt:lpstr>
      <vt:lpstr>VAS073_F_Avarijusalinim533GeriamojoVandens</vt:lpstr>
      <vt:lpstr>'Forma 4'!VAS073_F_Avarijusalinim53IsViso</vt:lpstr>
      <vt:lpstr>VAS073_F_Avarijusalinim53IsViso</vt:lpstr>
      <vt:lpstr>'Forma 4'!VAS073_F_Avarijusalinim541NuotekuSurinkimas</vt:lpstr>
      <vt:lpstr>VAS073_F_Avarijusalinim541NuotekuSurinkimas</vt:lpstr>
      <vt:lpstr>'Forma 4'!VAS073_F_Avarijusalinim542NuotekuValymas</vt:lpstr>
      <vt:lpstr>VAS073_F_Avarijusalinim542NuotekuValymas</vt:lpstr>
      <vt:lpstr>'Forma 4'!VAS073_F_Avarijusalinim543NuotekuDumblo</vt:lpstr>
      <vt:lpstr>VAS073_F_Avarijusalinim543NuotekuDumblo</vt:lpstr>
      <vt:lpstr>'Forma 4'!VAS073_F_Avarijusalinim54IsViso</vt:lpstr>
      <vt:lpstr>VAS073_F_Avarijusalinim54IsViso</vt:lpstr>
      <vt:lpstr>'Forma 4'!VAS073_F_Avarijusalinim55PavirsiniuNuoteku</vt:lpstr>
      <vt:lpstr>VAS073_F_Avarijusalinim55PavirsiniuNuoteku</vt:lpstr>
      <vt:lpstr>'Forma 4'!VAS073_F_Avarijusalinim56KitosReguliuojamosios</vt:lpstr>
      <vt:lpstr>VAS073_F_Avarijusalinim56KitosReguliuojamosios</vt:lpstr>
      <vt:lpstr>'Forma 4'!VAS073_F_Avarijusalinim57KitosVeiklos</vt:lpstr>
      <vt:lpstr>VAS073_F_Avarijusalinim57KitosVeiklos</vt:lpstr>
      <vt:lpstr>'Forma 4'!VAS073_F_Avarijusalinim5Apskaitosveikla1</vt:lpstr>
      <vt:lpstr>VAS073_F_Avarijusalinim5Apskaitosveikla1</vt:lpstr>
      <vt:lpstr>'Forma 4'!VAS073_F_Avarijusalinim5Kitareguliuoja1</vt:lpstr>
      <vt:lpstr>VAS073_F_Avarijusalinim5Kitareguliuoja1</vt:lpstr>
      <vt:lpstr>'Forma 4'!VAS073_F_Bankopaslauguk11IS</vt:lpstr>
      <vt:lpstr>VAS073_F_Bankopaslauguk11IS</vt:lpstr>
      <vt:lpstr>'Forma 4'!VAS073_F_Bankopaslauguk131GeriamojoVandens</vt:lpstr>
      <vt:lpstr>VAS073_F_Bankopaslauguk131GeriamojoVandens</vt:lpstr>
      <vt:lpstr>'Forma 4'!VAS073_F_Bankopaslauguk132GeriamojoVandens</vt:lpstr>
      <vt:lpstr>VAS073_F_Bankopaslauguk132GeriamojoVandens</vt:lpstr>
      <vt:lpstr>'Forma 4'!VAS073_F_Bankopaslauguk133GeriamojoVandens</vt:lpstr>
      <vt:lpstr>VAS073_F_Bankopaslauguk133GeriamojoVandens</vt:lpstr>
      <vt:lpstr>'Forma 4'!VAS073_F_Bankopaslauguk13IsViso</vt:lpstr>
      <vt:lpstr>VAS073_F_Bankopaslauguk13IsViso</vt:lpstr>
      <vt:lpstr>'Forma 4'!VAS073_F_Bankopaslauguk141NuotekuSurinkimas</vt:lpstr>
      <vt:lpstr>VAS073_F_Bankopaslauguk141NuotekuSurinkimas</vt:lpstr>
      <vt:lpstr>'Forma 4'!VAS073_F_Bankopaslauguk142NuotekuValymas</vt:lpstr>
      <vt:lpstr>VAS073_F_Bankopaslauguk142NuotekuValymas</vt:lpstr>
      <vt:lpstr>'Forma 4'!VAS073_F_Bankopaslauguk143NuotekuDumblo</vt:lpstr>
      <vt:lpstr>VAS073_F_Bankopaslauguk143NuotekuDumblo</vt:lpstr>
      <vt:lpstr>'Forma 4'!VAS073_F_Bankopaslauguk14IsViso</vt:lpstr>
      <vt:lpstr>VAS073_F_Bankopaslauguk14IsViso</vt:lpstr>
      <vt:lpstr>'Forma 4'!VAS073_F_Bankopaslauguk15PavirsiniuNuoteku</vt:lpstr>
      <vt:lpstr>VAS073_F_Bankopaslauguk15PavirsiniuNuoteku</vt:lpstr>
      <vt:lpstr>'Forma 4'!VAS073_F_Bankopaslauguk16KitosReguliuojamosios</vt:lpstr>
      <vt:lpstr>VAS073_F_Bankopaslauguk16KitosReguliuojamosios</vt:lpstr>
      <vt:lpstr>'Forma 4'!VAS073_F_Bankopaslauguk17KitosVeiklos</vt:lpstr>
      <vt:lpstr>VAS073_F_Bankopaslauguk17KitosVeiklos</vt:lpstr>
      <vt:lpstr>'Forma 4'!VAS073_F_Bankopaslauguk1Apskaitosveikla1</vt:lpstr>
      <vt:lpstr>VAS073_F_Bankopaslauguk1Apskaitosveikla1</vt:lpstr>
      <vt:lpstr>'Forma 4'!VAS073_F_Bankopaslauguk1Kitareguliuoja1</vt:lpstr>
      <vt:lpstr>VAS073_F_Bankopaslauguk1Kitareguliuoja1</vt:lpstr>
      <vt:lpstr>'Forma 4'!VAS073_F_Bankopaslauguk21IS</vt:lpstr>
      <vt:lpstr>VAS073_F_Bankopaslauguk21IS</vt:lpstr>
      <vt:lpstr>'Forma 4'!VAS073_F_Bankopaslauguk231GeriamojoVandens</vt:lpstr>
      <vt:lpstr>VAS073_F_Bankopaslauguk231GeriamojoVandens</vt:lpstr>
      <vt:lpstr>'Forma 4'!VAS073_F_Bankopaslauguk232GeriamojoVandens</vt:lpstr>
      <vt:lpstr>VAS073_F_Bankopaslauguk232GeriamojoVandens</vt:lpstr>
      <vt:lpstr>'Forma 4'!VAS073_F_Bankopaslauguk233GeriamojoVandens</vt:lpstr>
      <vt:lpstr>VAS073_F_Bankopaslauguk233GeriamojoVandens</vt:lpstr>
      <vt:lpstr>'Forma 4'!VAS073_F_Bankopaslauguk23IsViso</vt:lpstr>
      <vt:lpstr>VAS073_F_Bankopaslauguk23IsViso</vt:lpstr>
      <vt:lpstr>'Forma 4'!VAS073_F_Bankopaslauguk241NuotekuSurinkimas</vt:lpstr>
      <vt:lpstr>VAS073_F_Bankopaslauguk241NuotekuSurinkimas</vt:lpstr>
      <vt:lpstr>'Forma 4'!VAS073_F_Bankopaslauguk242NuotekuValymas</vt:lpstr>
      <vt:lpstr>VAS073_F_Bankopaslauguk242NuotekuValymas</vt:lpstr>
      <vt:lpstr>'Forma 4'!VAS073_F_Bankopaslauguk243NuotekuDumblo</vt:lpstr>
      <vt:lpstr>VAS073_F_Bankopaslauguk243NuotekuDumblo</vt:lpstr>
      <vt:lpstr>'Forma 4'!VAS073_F_Bankopaslauguk24IsViso</vt:lpstr>
      <vt:lpstr>VAS073_F_Bankopaslauguk24IsViso</vt:lpstr>
      <vt:lpstr>'Forma 4'!VAS073_F_Bankopaslauguk25PavirsiniuNuoteku</vt:lpstr>
      <vt:lpstr>VAS073_F_Bankopaslauguk25PavirsiniuNuoteku</vt:lpstr>
      <vt:lpstr>'Forma 4'!VAS073_F_Bankopaslauguk26KitosReguliuojamosios</vt:lpstr>
      <vt:lpstr>VAS073_F_Bankopaslauguk26KitosReguliuojamosios</vt:lpstr>
      <vt:lpstr>'Forma 4'!VAS073_F_Bankopaslauguk27KitosVeiklos</vt:lpstr>
      <vt:lpstr>VAS073_F_Bankopaslauguk27KitosVeiklos</vt:lpstr>
      <vt:lpstr>'Forma 4'!VAS073_F_Bankopaslauguk2Apskaitosveikla1</vt:lpstr>
      <vt:lpstr>VAS073_F_Bankopaslauguk2Apskaitosveikla1</vt:lpstr>
      <vt:lpstr>'Forma 4'!VAS073_F_Bankopaslauguk2Kitareguliuoja1</vt:lpstr>
      <vt:lpstr>VAS073_F_Bankopaslauguk2Kitareguliuoja1</vt:lpstr>
      <vt:lpstr>'Forma 4'!VAS073_F_Bankopaslauguk31IS</vt:lpstr>
      <vt:lpstr>VAS073_F_Bankopaslauguk31IS</vt:lpstr>
      <vt:lpstr>'Forma 4'!VAS073_F_Bankopaslauguk331GeriamojoVandens</vt:lpstr>
      <vt:lpstr>VAS073_F_Bankopaslauguk331GeriamojoVandens</vt:lpstr>
      <vt:lpstr>'Forma 4'!VAS073_F_Bankopaslauguk332GeriamojoVandens</vt:lpstr>
      <vt:lpstr>VAS073_F_Bankopaslauguk332GeriamojoVandens</vt:lpstr>
      <vt:lpstr>'Forma 4'!VAS073_F_Bankopaslauguk333GeriamojoVandens</vt:lpstr>
      <vt:lpstr>VAS073_F_Bankopaslauguk333GeriamojoVandens</vt:lpstr>
      <vt:lpstr>'Forma 4'!VAS073_F_Bankopaslauguk33IsViso</vt:lpstr>
      <vt:lpstr>VAS073_F_Bankopaslauguk33IsViso</vt:lpstr>
      <vt:lpstr>'Forma 4'!VAS073_F_Bankopaslauguk341NuotekuSurinkimas</vt:lpstr>
      <vt:lpstr>VAS073_F_Bankopaslauguk341NuotekuSurinkimas</vt:lpstr>
      <vt:lpstr>'Forma 4'!VAS073_F_Bankopaslauguk342NuotekuValymas</vt:lpstr>
      <vt:lpstr>VAS073_F_Bankopaslauguk342NuotekuValymas</vt:lpstr>
      <vt:lpstr>'Forma 4'!VAS073_F_Bankopaslauguk343NuotekuDumblo</vt:lpstr>
      <vt:lpstr>VAS073_F_Bankopaslauguk343NuotekuDumblo</vt:lpstr>
      <vt:lpstr>'Forma 4'!VAS073_F_Bankopaslauguk34IsViso</vt:lpstr>
      <vt:lpstr>VAS073_F_Bankopaslauguk34IsViso</vt:lpstr>
      <vt:lpstr>'Forma 4'!VAS073_F_Bankopaslauguk35PavirsiniuNuoteku</vt:lpstr>
      <vt:lpstr>VAS073_F_Bankopaslauguk35PavirsiniuNuoteku</vt:lpstr>
      <vt:lpstr>'Forma 4'!VAS073_F_Bankopaslauguk36KitosReguliuojamosios</vt:lpstr>
      <vt:lpstr>VAS073_F_Bankopaslauguk36KitosReguliuojamosios</vt:lpstr>
      <vt:lpstr>'Forma 4'!VAS073_F_Bankopaslauguk37KitosVeiklos</vt:lpstr>
      <vt:lpstr>VAS073_F_Bankopaslauguk37KitosVeiklos</vt:lpstr>
      <vt:lpstr>'Forma 4'!VAS073_F_Bankopaslauguk3Apskaitosveikla1</vt:lpstr>
      <vt:lpstr>VAS073_F_Bankopaslauguk3Apskaitosveikla1</vt:lpstr>
      <vt:lpstr>'Forma 4'!VAS073_F_Bankopaslauguk3Kitareguliuoja1</vt:lpstr>
      <vt:lpstr>VAS073_F_Bankopaslauguk3Kitareguliuoja1</vt:lpstr>
      <vt:lpstr>'Forma 4'!VAS073_F_Bankopaslauguk41IS</vt:lpstr>
      <vt:lpstr>VAS073_F_Bankopaslauguk41IS</vt:lpstr>
      <vt:lpstr>'Forma 4'!VAS073_F_Bankopaslauguk431GeriamojoVandens</vt:lpstr>
      <vt:lpstr>VAS073_F_Bankopaslauguk431GeriamojoVandens</vt:lpstr>
      <vt:lpstr>'Forma 4'!VAS073_F_Bankopaslauguk432GeriamojoVandens</vt:lpstr>
      <vt:lpstr>VAS073_F_Bankopaslauguk432GeriamojoVandens</vt:lpstr>
      <vt:lpstr>'Forma 4'!VAS073_F_Bankopaslauguk433GeriamojoVandens</vt:lpstr>
      <vt:lpstr>VAS073_F_Bankopaslauguk433GeriamojoVandens</vt:lpstr>
      <vt:lpstr>'Forma 4'!VAS073_F_Bankopaslauguk43IsViso</vt:lpstr>
      <vt:lpstr>VAS073_F_Bankopaslauguk43IsViso</vt:lpstr>
      <vt:lpstr>'Forma 4'!VAS073_F_Bankopaslauguk441NuotekuSurinkimas</vt:lpstr>
      <vt:lpstr>VAS073_F_Bankopaslauguk441NuotekuSurinkimas</vt:lpstr>
      <vt:lpstr>'Forma 4'!VAS073_F_Bankopaslauguk442NuotekuValymas</vt:lpstr>
      <vt:lpstr>VAS073_F_Bankopaslauguk442NuotekuValymas</vt:lpstr>
      <vt:lpstr>'Forma 4'!VAS073_F_Bankopaslauguk443NuotekuDumblo</vt:lpstr>
      <vt:lpstr>VAS073_F_Bankopaslauguk443NuotekuDumblo</vt:lpstr>
      <vt:lpstr>'Forma 4'!VAS073_F_Bankopaslauguk44IsViso</vt:lpstr>
      <vt:lpstr>VAS073_F_Bankopaslauguk44IsViso</vt:lpstr>
      <vt:lpstr>'Forma 4'!VAS073_F_Bankopaslauguk45PavirsiniuNuoteku</vt:lpstr>
      <vt:lpstr>VAS073_F_Bankopaslauguk45PavirsiniuNuoteku</vt:lpstr>
      <vt:lpstr>'Forma 4'!VAS073_F_Bankopaslauguk46KitosReguliuojamosios</vt:lpstr>
      <vt:lpstr>VAS073_F_Bankopaslauguk46KitosReguliuojamosios</vt:lpstr>
      <vt:lpstr>'Forma 4'!VAS073_F_Bankopaslauguk47KitosVeiklos</vt:lpstr>
      <vt:lpstr>VAS073_F_Bankopaslauguk47KitosVeiklos</vt:lpstr>
      <vt:lpstr>'Forma 4'!VAS073_F_Bankopaslauguk4Apskaitosveikla1</vt:lpstr>
      <vt:lpstr>VAS073_F_Bankopaslauguk4Apskaitosveikla1</vt:lpstr>
      <vt:lpstr>'Forma 4'!VAS073_F_Bankopaslauguk4Kitareguliuoja1</vt:lpstr>
      <vt:lpstr>VAS073_F_Bankopaslauguk4Kitareguliuoja1</vt:lpstr>
      <vt:lpstr>'Forma 4'!VAS073_F_Bendrosiospast11IS</vt:lpstr>
      <vt:lpstr>VAS073_F_Bendrosiospast11IS</vt:lpstr>
      <vt:lpstr>'Forma 4'!VAS073_F_Bendrosiospast131GeriamojoVandens</vt:lpstr>
      <vt:lpstr>VAS073_F_Bendrosiospast131GeriamojoVandens</vt:lpstr>
      <vt:lpstr>'Forma 4'!VAS073_F_Bendrosiospast132GeriamojoVandens</vt:lpstr>
      <vt:lpstr>VAS073_F_Bendrosiospast132GeriamojoVandens</vt:lpstr>
      <vt:lpstr>'Forma 4'!VAS073_F_Bendrosiospast133GeriamojoVandens</vt:lpstr>
      <vt:lpstr>VAS073_F_Bendrosiospast133GeriamojoVandens</vt:lpstr>
      <vt:lpstr>'Forma 4'!VAS073_F_Bendrosiospast13IsViso</vt:lpstr>
      <vt:lpstr>VAS073_F_Bendrosiospast13IsViso</vt:lpstr>
      <vt:lpstr>'Forma 4'!VAS073_F_Bendrosiospast141NuotekuSurinkimas</vt:lpstr>
      <vt:lpstr>VAS073_F_Bendrosiospast141NuotekuSurinkimas</vt:lpstr>
      <vt:lpstr>'Forma 4'!VAS073_F_Bendrosiospast142NuotekuValymas</vt:lpstr>
      <vt:lpstr>VAS073_F_Bendrosiospast142NuotekuValymas</vt:lpstr>
      <vt:lpstr>'Forma 4'!VAS073_F_Bendrosiospast143NuotekuDumblo</vt:lpstr>
      <vt:lpstr>VAS073_F_Bendrosiospast143NuotekuDumblo</vt:lpstr>
      <vt:lpstr>'Forma 4'!VAS073_F_Bendrosiospast14IsViso</vt:lpstr>
      <vt:lpstr>VAS073_F_Bendrosiospast14IsViso</vt:lpstr>
      <vt:lpstr>'Forma 4'!VAS073_F_Bendrosiospast15PavirsiniuNuoteku</vt:lpstr>
      <vt:lpstr>VAS073_F_Bendrosiospast15PavirsiniuNuoteku</vt:lpstr>
      <vt:lpstr>'Forma 4'!VAS073_F_Bendrosiospast16KitosReguliuojamosios</vt:lpstr>
      <vt:lpstr>VAS073_F_Bendrosiospast16KitosReguliuojamosios</vt:lpstr>
      <vt:lpstr>'Forma 4'!VAS073_F_Bendrosiospast17KitosVeiklos</vt:lpstr>
      <vt:lpstr>VAS073_F_Bendrosiospast17KitosVeiklos</vt:lpstr>
      <vt:lpstr>'Forma 4'!VAS073_F_Bendrosiospast1Apskaitosveikla1</vt:lpstr>
      <vt:lpstr>VAS073_F_Bendrosiospast1Apskaitosveikla1</vt:lpstr>
      <vt:lpstr>'Forma 4'!VAS073_F_Bendrosiospast1Kitareguliuoja1</vt:lpstr>
      <vt:lpstr>VAS073_F_Bendrosiospast1Kitareguliuoja1</vt:lpstr>
      <vt:lpstr>'Forma 4'!VAS073_F_Bendrosiossana11IS</vt:lpstr>
      <vt:lpstr>VAS073_F_Bendrosiossana11IS</vt:lpstr>
      <vt:lpstr>'Forma 4'!VAS073_F_Bendrosiossana131GeriamojoVandens</vt:lpstr>
      <vt:lpstr>VAS073_F_Bendrosiossana131GeriamojoVandens</vt:lpstr>
      <vt:lpstr>'Forma 4'!VAS073_F_Bendrosiossana132GeriamojoVandens</vt:lpstr>
      <vt:lpstr>VAS073_F_Bendrosiossana132GeriamojoVandens</vt:lpstr>
      <vt:lpstr>'Forma 4'!VAS073_F_Bendrosiossana133GeriamojoVandens</vt:lpstr>
      <vt:lpstr>VAS073_F_Bendrosiossana133GeriamojoVandens</vt:lpstr>
      <vt:lpstr>'Forma 4'!VAS073_F_Bendrosiossana13IsViso</vt:lpstr>
      <vt:lpstr>VAS073_F_Bendrosiossana13IsViso</vt:lpstr>
      <vt:lpstr>'Forma 4'!VAS073_F_Bendrosiossana141NuotekuSurinkimas</vt:lpstr>
      <vt:lpstr>VAS073_F_Bendrosiossana141NuotekuSurinkimas</vt:lpstr>
      <vt:lpstr>'Forma 4'!VAS073_F_Bendrosiossana142NuotekuValymas</vt:lpstr>
      <vt:lpstr>VAS073_F_Bendrosiossana142NuotekuValymas</vt:lpstr>
      <vt:lpstr>'Forma 4'!VAS073_F_Bendrosiossana143NuotekuDumblo</vt:lpstr>
      <vt:lpstr>VAS073_F_Bendrosiossana143NuotekuDumblo</vt:lpstr>
      <vt:lpstr>'Forma 4'!VAS073_F_Bendrosiossana14IsViso</vt:lpstr>
      <vt:lpstr>VAS073_F_Bendrosiossana14IsViso</vt:lpstr>
      <vt:lpstr>'Forma 4'!VAS073_F_Bendrosiossana15PavirsiniuNuoteku</vt:lpstr>
      <vt:lpstr>VAS073_F_Bendrosiossana15PavirsiniuNuoteku</vt:lpstr>
      <vt:lpstr>'Forma 4'!VAS073_F_Bendrosiossana16KitosReguliuojamosios</vt:lpstr>
      <vt:lpstr>VAS073_F_Bendrosiossana16KitosReguliuojamosios</vt:lpstr>
      <vt:lpstr>'Forma 4'!VAS073_F_Bendrosiossana17KitosVeiklos</vt:lpstr>
      <vt:lpstr>VAS073_F_Bendrosiossana17KitosVeiklos</vt:lpstr>
      <vt:lpstr>'Forma 4'!VAS073_F_Bendrosiossana1Apskaitosveikla1</vt:lpstr>
      <vt:lpstr>VAS073_F_Bendrosiossana1Apskaitosveikla1</vt:lpstr>
      <vt:lpstr>'Forma 4'!VAS073_F_Bendrosiossana1Kitareguliuoja1</vt:lpstr>
      <vt:lpstr>VAS073_F_Bendrosiossana1Kitareguliuoja1</vt:lpstr>
      <vt:lpstr>'Forma 4'!VAS073_F_Bendrupatalpus11IS</vt:lpstr>
      <vt:lpstr>VAS073_F_Bendrupatalpus11IS</vt:lpstr>
      <vt:lpstr>'Forma 4'!VAS073_F_Bendrupatalpus131GeriamojoVandens</vt:lpstr>
      <vt:lpstr>VAS073_F_Bendrupatalpus131GeriamojoVandens</vt:lpstr>
      <vt:lpstr>'Forma 4'!VAS073_F_Bendrupatalpus132GeriamojoVandens</vt:lpstr>
      <vt:lpstr>VAS073_F_Bendrupatalpus132GeriamojoVandens</vt:lpstr>
      <vt:lpstr>'Forma 4'!VAS073_F_Bendrupatalpus133GeriamojoVandens</vt:lpstr>
      <vt:lpstr>VAS073_F_Bendrupatalpus133GeriamojoVandens</vt:lpstr>
      <vt:lpstr>'Forma 4'!VAS073_F_Bendrupatalpus13IsViso</vt:lpstr>
      <vt:lpstr>VAS073_F_Bendrupatalpus13IsViso</vt:lpstr>
      <vt:lpstr>'Forma 4'!VAS073_F_Bendrupatalpus141NuotekuSurinkimas</vt:lpstr>
      <vt:lpstr>VAS073_F_Bendrupatalpus141NuotekuSurinkimas</vt:lpstr>
      <vt:lpstr>'Forma 4'!VAS073_F_Bendrupatalpus142NuotekuValymas</vt:lpstr>
      <vt:lpstr>VAS073_F_Bendrupatalpus142NuotekuValymas</vt:lpstr>
      <vt:lpstr>'Forma 4'!VAS073_F_Bendrupatalpus143NuotekuDumblo</vt:lpstr>
      <vt:lpstr>VAS073_F_Bendrupatalpus143NuotekuDumblo</vt:lpstr>
      <vt:lpstr>'Forma 4'!VAS073_F_Bendrupatalpus14IsViso</vt:lpstr>
      <vt:lpstr>VAS073_F_Bendrupatalpus14IsViso</vt:lpstr>
      <vt:lpstr>'Forma 4'!VAS073_F_Bendrupatalpus15PavirsiniuNuoteku</vt:lpstr>
      <vt:lpstr>VAS073_F_Bendrupatalpus15PavirsiniuNuoteku</vt:lpstr>
      <vt:lpstr>'Forma 4'!VAS073_F_Bendrupatalpus16KitosReguliuojamosios</vt:lpstr>
      <vt:lpstr>VAS073_F_Bendrupatalpus16KitosReguliuojamosios</vt:lpstr>
      <vt:lpstr>'Forma 4'!VAS073_F_Bendrupatalpus17KitosVeiklos</vt:lpstr>
      <vt:lpstr>VAS073_F_Bendrupatalpus17KitosVeiklos</vt:lpstr>
      <vt:lpstr>'Forma 4'!VAS073_F_Bendrupatalpus1Apskaitosveikla1</vt:lpstr>
      <vt:lpstr>VAS073_F_Bendrupatalpus1Apskaitosveikla1</vt:lpstr>
      <vt:lpstr>'Forma 4'!VAS073_F_Bendrupatalpus1Kitareguliuoja1</vt:lpstr>
      <vt:lpstr>VAS073_F_Bendrupatalpus1Kitareguliuoja1</vt:lpstr>
      <vt:lpstr>'Forma 4'!VAS073_F_Cpunktui11IS</vt:lpstr>
      <vt:lpstr>VAS073_F_Cpunktui11IS</vt:lpstr>
      <vt:lpstr>'Forma 4'!VAS073_F_Cpunktui21IS</vt:lpstr>
      <vt:lpstr>VAS073_F_Cpunktui21IS</vt:lpstr>
      <vt:lpstr>'Forma 4'!VAS073_F_Cpunktui31IS</vt:lpstr>
      <vt:lpstr>VAS073_F_Cpunktui31IS</vt:lpstr>
      <vt:lpstr>'Forma 4'!VAS073_F_Cpunktui41IS</vt:lpstr>
      <vt:lpstr>VAS073_F_Cpunktui41IS</vt:lpstr>
      <vt:lpstr>'Forma 4'!VAS073_F_Cpunktui51IS</vt:lpstr>
      <vt:lpstr>VAS073_F_Cpunktui51IS</vt:lpstr>
      <vt:lpstr>'Forma 4'!VAS073_F_Cpunktui61IS</vt:lpstr>
      <vt:lpstr>VAS073_F_Cpunktui61IS</vt:lpstr>
      <vt:lpstr>'Forma 4'!VAS073_F_Cpunktui71IS</vt:lpstr>
      <vt:lpstr>VAS073_F_Cpunktui71IS</vt:lpstr>
      <vt:lpstr>'Forma 4'!VAS073_F_Cpunktui81IS</vt:lpstr>
      <vt:lpstr>VAS073_F_Cpunktui81IS</vt:lpstr>
      <vt:lpstr>'Forma 4'!VAS073_F_Darbdavioimoku11IS</vt:lpstr>
      <vt:lpstr>VAS073_F_Darbdavioimoku11IS</vt:lpstr>
      <vt:lpstr>'Forma 4'!VAS073_F_Darbdavioimoku131GeriamojoVandens</vt:lpstr>
      <vt:lpstr>VAS073_F_Darbdavioimoku131GeriamojoVandens</vt:lpstr>
      <vt:lpstr>'Forma 4'!VAS073_F_Darbdavioimoku132GeriamojoVandens</vt:lpstr>
      <vt:lpstr>VAS073_F_Darbdavioimoku132GeriamojoVandens</vt:lpstr>
      <vt:lpstr>'Forma 4'!VAS073_F_Darbdavioimoku133GeriamojoVandens</vt:lpstr>
      <vt:lpstr>VAS073_F_Darbdavioimoku133GeriamojoVandens</vt:lpstr>
      <vt:lpstr>'Forma 4'!VAS073_F_Darbdavioimoku13IsViso</vt:lpstr>
      <vt:lpstr>VAS073_F_Darbdavioimoku13IsViso</vt:lpstr>
      <vt:lpstr>'Forma 4'!VAS073_F_Darbdavioimoku141NuotekuSurinkimas</vt:lpstr>
      <vt:lpstr>VAS073_F_Darbdavioimoku141NuotekuSurinkimas</vt:lpstr>
      <vt:lpstr>'Forma 4'!VAS073_F_Darbdavioimoku142NuotekuValymas</vt:lpstr>
      <vt:lpstr>VAS073_F_Darbdavioimoku142NuotekuValymas</vt:lpstr>
      <vt:lpstr>'Forma 4'!VAS073_F_Darbdavioimoku143NuotekuDumblo</vt:lpstr>
      <vt:lpstr>VAS073_F_Darbdavioimoku143NuotekuDumblo</vt:lpstr>
      <vt:lpstr>'Forma 4'!VAS073_F_Darbdavioimoku14IsViso</vt:lpstr>
      <vt:lpstr>VAS073_F_Darbdavioimoku14IsViso</vt:lpstr>
      <vt:lpstr>'Forma 4'!VAS073_F_Darbdavioimoku15PavirsiniuNuoteku</vt:lpstr>
      <vt:lpstr>VAS073_F_Darbdavioimoku15PavirsiniuNuoteku</vt:lpstr>
      <vt:lpstr>'Forma 4'!VAS073_F_Darbdavioimoku16KitosReguliuojamosios</vt:lpstr>
      <vt:lpstr>VAS073_F_Darbdavioimoku16KitosReguliuojamosios</vt:lpstr>
      <vt:lpstr>'Forma 4'!VAS073_F_Darbdavioimoku17KitosVeiklos</vt:lpstr>
      <vt:lpstr>VAS073_F_Darbdavioimoku17KitosVeiklos</vt:lpstr>
      <vt:lpstr>'Forma 4'!VAS073_F_Darbdavioimoku1Apskaitosveikla1</vt:lpstr>
      <vt:lpstr>VAS073_F_Darbdavioimoku1Apskaitosveikla1</vt:lpstr>
      <vt:lpstr>'Forma 4'!VAS073_F_Darbdavioimoku1Kitareguliuoja1</vt:lpstr>
      <vt:lpstr>VAS073_F_Darbdavioimoku1Kitareguliuoja1</vt:lpstr>
      <vt:lpstr>'Forma 4'!VAS073_F_Darbdavioimoku21IS</vt:lpstr>
      <vt:lpstr>VAS073_F_Darbdavioimoku21IS</vt:lpstr>
      <vt:lpstr>'Forma 4'!VAS073_F_Darbdavioimoku231GeriamojoVandens</vt:lpstr>
      <vt:lpstr>VAS073_F_Darbdavioimoku231GeriamojoVandens</vt:lpstr>
      <vt:lpstr>'Forma 4'!VAS073_F_Darbdavioimoku232GeriamojoVandens</vt:lpstr>
      <vt:lpstr>VAS073_F_Darbdavioimoku232GeriamojoVandens</vt:lpstr>
      <vt:lpstr>'Forma 4'!VAS073_F_Darbdavioimoku233GeriamojoVandens</vt:lpstr>
      <vt:lpstr>VAS073_F_Darbdavioimoku233GeriamojoVandens</vt:lpstr>
      <vt:lpstr>'Forma 4'!VAS073_F_Darbdavioimoku23IsViso</vt:lpstr>
      <vt:lpstr>VAS073_F_Darbdavioimoku23IsViso</vt:lpstr>
      <vt:lpstr>'Forma 4'!VAS073_F_Darbdavioimoku241NuotekuSurinkimas</vt:lpstr>
      <vt:lpstr>VAS073_F_Darbdavioimoku241NuotekuSurinkimas</vt:lpstr>
      <vt:lpstr>'Forma 4'!VAS073_F_Darbdavioimoku242NuotekuValymas</vt:lpstr>
      <vt:lpstr>VAS073_F_Darbdavioimoku242NuotekuValymas</vt:lpstr>
      <vt:lpstr>'Forma 4'!VAS073_F_Darbdavioimoku243NuotekuDumblo</vt:lpstr>
      <vt:lpstr>VAS073_F_Darbdavioimoku243NuotekuDumblo</vt:lpstr>
      <vt:lpstr>'Forma 4'!VAS073_F_Darbdavioimoku24IsViso</vt:lpstr>
      <vt:lpstr>VAS073_F_Darbdavioimoku24IsViso</vt:lpstr>
      <vt:lpstr>'Forma 4'!VAS073_F_Darbdavioimoku25PavirsiniuNuoteku</vt:lpstr>
      <vt:lpstr>VAS073_F_Darbdavioimoku25PavirsiniuNuoteku</vt:lpstr>
      <vt:lpstr>'Forma 4'!VAS073_F_Darbdavioimoku26KitosReguliuojamosios</vt:lpstr>
      <vt:lpstr>VAS073_F_Darbdavioimoku26KitosReguliuojamosios</vt:lpstr>
      <vt:lpstr>'Forma 4'!VAS073_F_Darbdavioimoku27KitosVeiklos</vt:lpstr>
      <vt:lpstr>VAS073_F_Darbdavioimoku27KitosVeiklos</vt:lpstr>
      <vt:lpstr>'Forma 4'!VAS073_F_Darbdavioimoku2Apskaitosveikla1</vt:lpstr>
      <vt:lpstr>VAS073_F_Darbdavioimoku2Apskaitosveikla1</vt:lpstr>
      <vt:lpstr>'Forma 4'!VAS073_F_Darbdavioimoku2Kitareguliuoja1</vt:lpstr>
      <vt:lpstr>VAS073_F_Darbdavioimoku2Kitareguliuoja1</vt:lpstr>
      <vt:lpstr>'Forma 4'!VAS073_F_Darbdavioimoku31IS</vt:lpstr>
      <vt:lpstr>VAS073_F_Darbdavioimoku31IS</vt:lpstr>
      <vt:lpstr>'Forma 4'!VAS073_F_Darbdavioimoku331GeriamojoVandens</vt:lpstr>
      <vt:lpstr>VAS073_F_Darbdavioimoku331GeriamojoVandens</vt:lpstr>
      <vt:lpstr>'Forma 4'!VAS073_F_Darbdavioimoku332GeriamojoVandens</vt:lpstr>
      <vt:lpstr>VAS073_F_Darbdavioimoku332GeriamojoVandens</vt:lpstr>
      <vt:lpstr>'Forma 4'!VAS073_F_Darbdavioimoku333GeriamojoVandens</vt:lpstr>
      <vt:lpstr>VAS073_F_Darbdavioimoku333GeriamojoVandens</vt:lpstr>
      <vt:lpstr>'Forma 4'!VAS073_F_Darbdavioimoku33IsViso</vt:lpstr>
      <vt:lpstr>VAS073_F_Darbdavioimoku33IsViso</vt:lpstr>
      <vt:lpstr>'Forma 4'!VAS073_F_Darbdavioimoku341NuotekuSurinkimas</vt:lpstr>
      <vt:lpstr>VAS073_F_Darbdavioimoku341NuotekuSurinkimas</vt:lpstr>
      <vt:lpstr>'Forma 4'!VAS073_F_Darbdavioimoku342NuotekuValymas</vt:lpstr>
      <vt:lpstr>VAS073_F_Darbdavioimoku342NuotekuValymas</vt:lpstr>
      <vt:lpstr>'Forma 4'!VAS073_F_Darbdavioimoku343NuotekuDumblo</vt:lpstr>
      <vt:lpstr>VAS073_F_Darbdavioimoku343NuotekuDumblo</vt:lpstr>
      <vt:lpstr>'Forma 4'!VAS073_F_Darbdavioimoku34IsViso</vt:lpstr>
      <vt:lpstr>VAS073_F_Darbdavioimoku34IsViso</vt:lpstr>
      <vt:lpstr>'Forma 4'!VAS073_F_Darbdavioimoku35PavirsiniuNuoteku</vt:lpstr>
      <vt:lpstr>VAS073_F_Darbdavioimoku35PavirsiniuNuoteku</vt:lpstr>
      <vt:lpstr>'Forma 4'!VAS073_F_Darbdavioimoku36KitosReguliuojamosios</vt:lpstr>
      <vt:lpstr>VAS073_F_Darbdavioimoku36KitosReguliuojamosios</vt:lpstr>
      <vt:lpstr>'Forma 4'!VAS073_F_Darbdavioimoku37KitosVeiklos</vt:lpstr>
      <vt:lpstr>VAS073_F_Darbdavioimoku37KitosVeiklos</vt:lpstr>
      <vt:lpstr>'Forma 4'!VAS073_F_Darbdavioimoku3Apskaitosveikla1</vt:lpstr>
      <vt:lpstr>VAS073_F_Darbdavioimoku3Apskaitosveikla1</vt:lpstr>
      <vt:lpstr>'Forma 4'!VAS073_F_Darbdavioimoku3Kitareguliuoja1</vt:lpstr>
      <vt:lpstr>VAS073_F_Darbdavioimoku3Kitareguliuoja1</vt:lpstr>
      <vt:lpstr>'Forma 4'!VAS073_F_Darbdavioimoku41IS</vt:lpstr>
      <vt:lpstr>VAS073_F_Darbdavioimoku41IS</vt:lpstr>
      <vt:lpstr>'Forma 4'!VAS073_F_Darbdavioimoku431GeriamojoVandens</vt:lpstr>
      <vt:lpstr>VAS073_F_Darbdavioimoku431GeriamojoVandens</vt:lpstr>
      <vt:lpstr>'Forma 4'!VAS073_F_Darbdavioimoku432GeriamojoVandens</vt:lpstr>
      <vt:lpstr>VAS073_F_Darbdavioimoku432GeriamojoVandens</vt:lpstr>
      <vt:lpstr>'Forma 4'!VAS073_F_Darbdavioimoku433GeriamojoVandens</vt:lpstr>
      <vt:lpstr>VAS073_F_Darbdavioimoku433GeriamojoVandens</vt:lpstr>
      <vt:lpstr>'Forma 4'!VAS073_F_Darbdavioimoku43IsViso</vt:lpstr>
      <vt:lpstr>VAS073_F_Darbdavioimoku43IsViso</vt:lpstr>
      <vt:lpstr>'Forma 4'!VAS073_F_Darbdavioimoku441NuotekuSurinkimas</vt:lpstr>
      <vt:lpstr>VAS073_F_Darbdavioimoku441NuotekuSurinkimas</vt:lpstr>
      <vt:lpstr>'Forma 4'!VAS073_F_Darbdavioimoku442NuotekuValymas</vt:lpstr>
      <vt:lpstr>VAS073_F_Darbdavioimoku442NuotekuValymas</vt:lpstr>
      <vt:lpstr>'Forma 4'!VAS073_F_Darbdavioimoku443NuotekuDumblo</vt:lpstr>
      <vt:lpstr>VAS073_F_Darbdavioimoku443NuotekuDumblo</vt:lpstr>
      <vt:lpstr>'Forma 4'!VAS073_F_Darbdavioimoku44IsViso</vt:lpstr>
      <vt:lpstr>VAS073_F_Darbdavioimoku44IsViso</vt:lpstr>
      <vt:lpstr>'Forma 4'!VAS073_F_Darbdavioimoku45PavirsiniuNuoteku</vt:lpstr>
      <vt:lpstr>VAS073_F_Darbdavioimoku45PavirsiniuNuoteku</vt:lpstr>
      <vt:lpstr>'Forma 4'!VAS073_F_Darbdavioimoku46KitosReguliuojamosios</vt:lpstr>
      <vt:lpstr>VAS073_F_Darbdavioimoku46KitosReguliuojamosios</vt:lpstr>
      <vt:lpstr>'Forma 4'!VAS073_F_Darbdavioimoku47KitosVeiklos</vt:lpstr>
      <vt:lpstr>VAS073_F_Darbdavioimoku47KitosVeiklos</vt:lpstr>
      <vt:lpstr>'Forma 4'!VAS073_F_Darbdavioimoku4Apskaitosveikla1</vt:lpstr>
      <vt:lpstr>VAS073_F_Darbdavioimoku4Apskaitosveikla1</vt:lpstr>
      <vt:lpstr>'Forma 4'!VAS073_F_Darbdavioimoku4Kitareguliuoja1</vt:lpstr>
      <vt:lpstr>VAS073_F_Darbdavioimoku4Kitareguliuoja1</vt:lpstr>
      <vt:lpstr>'Forma 4'!VAS073_F_Darbosaugossan11IS</vt:lpstr>
      <vt:lpstr>VAS073_F_Darbosaugossan11IS</vt:lpstr>
      <vt:lpstr>'Forma 4'!VAS073_F_Darbosaugossan131GeriamojoVandens</vt:lpstr>
      <vt:lpstr>VAS073_F_Darbosaugossan131GeriamojoVandens</vt:lpstr>
      <vt:lpstr>'Forma 4'!VAS073_F_Darbosaugossan132GeriamojoVandens</vt:lpstr>
      <vt:lpstr>VAS073_F_Darbosaugossan132GeriamojoVandens</vt:lpstr>
      <vt:lpstr>'Forma 4'!VAS073_F_Darbosaugossan133GeriamojoVandens</vt:lpstr>
      <vt:lpstr>VAS073_F_Darbosaugossan133GeriamojoVandens</vt:lpstr>
      <vt:lpstr>'Forma 4'!VAS073_F_Darbosaugossan13IsViso</vt:lpstr>
      <vt:lpstr>VAS073_F_Darbosaugossan13IsViso</vt:lpstr>
      <vt:lpstr>'Forma 4'!VAS073_F_Darbosaugossan141NuotekuSurinkimas</vt:lpstr>
      <vt:lpstr>VAS073_F_Darbosaugossan141NuotekuSurinkimas</vt:lpstr>
      <vt:lpstr>'Forma 4'!VAS073_F_Darbosaugossan142NuotekuValymas</vt:lpstr>
      <vt:lpstr>VAS073_F_Darbosaugossan142NuotekuValymas</vt:lpstr>
      <vt:lpstr>'Forma 4'!VAS073_F_Darbosaugossan143NuotekuDumblo</vt:lpstr>
      <vt:lpstr>VAS073_F_Darbosaugossan143NuotekuDumblo</vt:lpstr>
      <vt:lpstr>'Forma 4'!VAS073_F_Darbosaugossan14IsViso</vt:lpstr>
      <vt:lpstr>VAS073_F_Darbosaugossan14IsViso</vt:lpstr>
      <vt:lpstr>'Forma 4'!VAS073_F_Darbosaugossan15PavirsiniuNuoteku</vt:lpstr>
      <vt:lpstr>VAS073_F_Darbosaugossan15PavirsiniuNuoteku</vt:lpstr>
      <vt:lpstr>'Forma 4'!VAS073_F_Darbosaugossan16KitosReguliuojamosios</vt:lpstr>
      <vt:lpstr>VAS073_F_Darbosaugossan16KitosReguliuojamosios</vt:lpstr>
      <vt:lpstr>'Forma 4'!VAS073_F_Darbosaugossan17KitosVeiklos</vt:lpstr>
      <vt:lpstr>VAS073_F_Darbosaugossan17KitosVeiklos</vt:lpstr>
      <vt:lpstr>'Forma 4'!VAS073_F_Darbosaugossan1Apskaitosveikla1</vt:lpstr>
      <vt:lpstr>VAS073_F_Darbosaugossan1Apskaitosveikla1</vt:lpstr>
      <vt:lpstr>'Forma 4'!VAS073_F_Darbosaugossan1Kitareguliuoja1</vt:lpstr>
      <vt:lpstr>VAS073_F_Darbosaugossan1Kitareguliuoja1</vt:lpstr>
      <vt:lpstr>'Forma 4'!VAS073_F_Darbosaugossan21IS</vt:lpstr>
      <vt:lpstr>VAS073_F_Darbosaugossan21IS</vt:lpstr>
      <vt:lpstr>'Forma 4'!VAS073_F_Darbosaugossan231GeriamojoVandens</vt:lpstr>
      <vt:lpstr>VAS073_F_Darbosaugossan231GeriamojoVandens</vt:lpstr>
      <vt:lpstr>'Forma 4'!VAS073_F_Darbosaugossan232GeriamojoVandens</vt:lpstr>
      <vt:lpstr>VAS073_F_Darbosaugossan232GeriamojoVandens</vt:lpstr>
      <vt:lpstr>'Forma 4'!VAS073_F_Darbosaugossan233GeriamojoVandens</vt:lpstr>
      <vt:lpstr>VAS073_F_Darbosaugossan233GeriamojoVandens</vt:lpstr>
      <vt:lpstr>'Forma 4'!VAS073_F_Darbosaugossan23IsViso</vt:lpstr>
      <vt:lpstr>VAS073_F_Darbosaugossan23IsViso</vt:lpstr>
      <vt:lpstr>'Forma 4'!VAS073_F_Darbosaugossan241NuotekuSurinkimas</vt:lpstr>
      <vt:lpstr>VAS073_F_Darbosaugossan241NuotekuSurinkimas</vt:lpstr>
      <vt:lpstr>'Forma 4'!VAS073_F_Darbosaugossan242NuotekuValymas</vt:lpstr>
      <vt:lpstr>VAS073_F_Darbosaugossan242NuotekuValymas</vt:lpstr>
      <vt:lpstr>'Forma 4'!VAS073_F_Darbosaugossan243NuotekuDumblo</vt:lpstr>
      <vt:lpstr>VAS073_F_Darbosaugossan243NuotekuDumblo</vt:lpstr>
      <vt:lpstr>'Forma 4'!VAS073_F_Darbosaugossan24IsViso</vt:lpstr>
      <vt:lpstr>VAS073_F_Darbosaugossan24IsViso</vt:lpstr>
      <vt:lpstr>'Forma 4'!VAS073_F_Darbosaugossan25PavirsiniuNuoteku</vt:lpstr>
      <vt:lpstr>VAS073_F_Darbosaugossan25PavirsiniuNuoteku</vt:lpstr>
      <vt:lpstr>'Forma 4'!VAS073_F_Darbosaugossan26KitosReguliuojamosios</vt:lpstr>
      <vt:lpstr>VAS073_F_Darbosaugossan26KitosReguliuojamosios</vt:lpstr>
      <vt:lpstr>'Forma 4'!VAS073_F_Darbosaugossan27KitosVeiklos</vt:lpstr>
      <vt:lpstr>VAS073_F_Darbosaugossan27KitosVeiklos</vt:lpstr>
      <vt:lpstr>'Forma 4'!VAS073_F_Darbosaugossan2Apskaitosveikla1</vt:lpstr>
      <vt:lpstr>VAS073_F_Darbosaugossan2Apskaitosveikla1</vt:lpstr>
      <vt:lpstr>'Forma 4'!VAS073_F_Darbosaugossan2Kitareguliuoja1</vt:lpstr>
      <vt:lpstr>VAS073_F_Darbosaugossan2Kitareguliuoja1</vt:lpstr>
      <vt:lpstr>'Forma 4'!VAS073_F_Darbosaugossan31IS</vt:lpstr>
      <vt:lpstr>VAS073_F_Darbosaugossan31IS</vt:lpstr>
      <vt:lpstr>'Forma 4'!VAS073_F_Darbosaugossan331GeriamojoVandens</vt:lpstr>
      <vt:lpstr>VAS073_F_Darbosaugossan331GeriamojoVandens</vt:lpstr>
      <vt:lpstr>'Forma 4'!VAS073_F_Darbosaugossan332GeriamojoVandens</vt:lpstr>
      <vt:lpstr>VAS073_F_Darbosaugossan332GeriamojoVandens</vt:lpstr>
      <vt:lpstr>'Forma 4'!VAS073_F_Darbosaugossan333GeriamojoVandens</vt:lpstr>
      <vt:lpstr>VAS073_F_Darbosaugossan333GeriamojoVandens</vt:lpstr>
      <vt:lpstr>'Forma 4'!VAS073_F_Darbosaugossan33IsViso</vt:lpstr>
      <vt:lpstr>VAS073_F_Darbosaugossan33IsViso</vt:lpstr>
      <vt:lpstr>'Forma 4'!VAS073_F_Darbosaugossan341NuotekuSurinkimas</vt:lpstr>
      <vt:lpstr>VAS073_F_Darbosaugossan341NuotekuSurinkimas</vt:lpstr>
      <vt:lpstr>'Forma 4'!VAS073_F_Darbosaugossan342NuotekuValymas</vt:lpstr>
      <vt:lpstr>VAS073_F_Darbosaugossan342NuotekuValymas</vt:lpstr>
      <vt:lpstr>'Forma 4'!VAS073_F_Darbosaugossan343NuotekuDumblo</vt:lpstr>
      <vt:lpstr>VAS073_F_Darbosaugossan343NuotekuDumblo</vt:lpstr>
      <vt:lpstr>'Forma 4'!VAS073_F_Darbosaugossan34IsViso</vt:lpstr>
      <vt:lpstr>VAS073_F_Darbosaugossan34IsViso</vt:lpstr>
      <vt:lpstr>'Forma 4'!VAS073_F_Darbosaugossan35PavirsiniuNuoteku</vt:lpstr>
      <vt:lpstr>VAS073_F_Darbosaugossan35PavirsiniuNuoteku</vt:lpstr>
      <vt:lpstr>'Forma 4'!VAS073_F_Darbosaugossan36KitosReguliuojamosios</vt:lpstr>
      <vt:lpstr>VAS073_F_Darbosaugossan36KitosReguliuojamosios</vt:lpstr>
      <vt:lpstr>'Forma 4'!VAS073_F_Darbosaugossan37KitosVeiklos</vt:lpstr>
      <vt:lpstr>VAS073_F_Darbosaugossan37KitosVeiklos</vt:lpstr>
      <vt:lpstr>'Forma 4'!VAS073_F_Darbosaugossan3Apskaitosveikla1</vt:lpstr>
      <vt:lpstr>VAS073_F_Darbosaugossan3Apskaitosveikla1</vt:lpstr>
      <vt:lpstr>'Forma 4'!VAS073_F_Darbosaugossan3Kitareguliuoja1</vt:lpstr>
      <vt:lpstr>VAS073_F_Darbosaugossan3Kitareguliuoja1</vt:lpstr>
      <vt:lpstr>'Forma 4'!VAS073_F_Darbosaugossan41IS</vt:lpstr>
      <vt:lpstr>VAS073_F_Darbosaugossan41IS</vt:lpstr>
      <vt:lpstr>'Forma 4'!VAS073_F_Darbosaugossan431GeriamojoVandens</vt:lpstr>
      <vt:lpstr>VAS073_F_Darbosaugossan431GeriamojoVandens</vt:lpstr>
      <vt:lpstr>'Forma 4'!VAS073_F_Darbosaugossan432GeriamojoVandens</vt:lpstr>
      <vt:lpstr>VAS073_F_Darbosaugossan432GeriamojoVandens</vt:lpstr>
      <vt:lpstr>'Forma 4'!VAS073_F_Darbosaugossan433GeriamojoVandens</vt:lpstr>
      <vt:lpstr>VAS073_F_Darbosaugossan433GeriamojoVandens</vt:lpstr>
      <vt:lpstr>'Forma 4'!VAS073_F_Darbosaugossan43IsViso</vt:lpstr>
      <vt:lpstr>VAS073_F_Darbosaugossan43IsViso</vt:lpstr>
      <vt:lpstr>'Forma 4'!VAS073_F_Darbosaugossan441NuotekuSurinkimas</vt:lpstr>
      <vt:lpstr>VAS073_F_Darbosaugossan441NuotekuSurinkimas</vt:lpstr>
      <vt:lpstr>'Forma 4'!VAS073_F_Darbosaugossan442NuotekuValymas</vt:lpstr>
      <vt:lpstr>VAS073_F_Darbosaugossan442NuotekuValymas</vt:lpstr>
      <vt:lpstr>'Forma 4'!VAS073_F_Darbosaugossan443NuotekuDumblo</vt:lpstr>
      <vt:lpstr>VAS073_F_Darbosaugossan443NuotekuDumblo</vt:lpstr>
      <vt:lpstr>'Forma 4'!VAS073_F_Darbosaugossan44IsViso</vt:lpstr>
      <vt:lpstr>VAS073_F_Darbosaugossan44IsViso</vt:lpstr>
      <vt:lpstr>'Forma 4'!VAS073_F_Darbosaugossan45PavirsiniuNuoteku</vt:lpstr>
      <vt:lpstr>VAS073_F_Darbosaugossan45PavirsiniuNuoteku</vt:lpstr>
      <vt:lpstr>'Forma 4'!VAS073_F_Darbosaugossan46KitosReguliuojamosios</vt:lpstr>
      <vt:lpstr>VAS073_F_Darbosaugossan46KitosReguliuojamosios</vt:lpstr>
      <vt:lpstr>'Forma 4'!VAS073_F_Darbosaugossan47KitosVeiklos</vt:lpstr>
      <vt:lpstr>VAS073_F_Darbosaugossan47KitosVeiklos</vt:lpstr>
      <vt:lpstr>'Forma 4'!VAS073_F_Darbosaugossan4Apskaitosveikla1</vt:lpstr>
      <vt:lpstr>VAS073_F_Darbosaugossan4Apskaitosveikla1</vt:lpstr>
      <vt:lpstr>'Forma 4'!VAS073_F_Darbosaugossan4Kitareguliuoja1</vt:lpstr>
      <vt:lpstr>VAS073_F_Darbosaugossan4Kitareguliuoja1</vt:lpstr>
      <vt:lpstr>'Forma 4'!VAS073_F_Darbouzmokesci11IS</vt:lpstr>
      <vt:lpstr>VAS073_F_Darbouzmokesci11IS</vt:lpstr>
      <vt:lpstr>'Forma 4'!VAS073_F_Darbouzmokesci131GeriamojoVandens</vt:lpstr>
      <vt:lpstr>VAS073_F_Darbouzmokesci131GeriamojoVandens</vt:lpstr>
      <vt:lpstr>'Forma 4'!VAS073_F_Darbouzmokesci132GeriamojoVandens</vt:lpstr>
      <vt:lpstr>VAS073_F_Darbouzmokesci132GeriamojoVandens</vt:lpstr>
      <vt:lpstr>'Forma 4'!VAS073_F_Darbouzmokesci133GeriamojoVandens</vt:lpstr>
      <vt:lpstr>VAS073_F_Darbouzmokesci133GeriamojoVandens</vt:lpstr>
      <vt:lpstr>'Forma 4'!VAS073_F_Darbouzmokesci13IsViso</vt:lpstr>
      <vt:lpstr>VAS073_F_Darbouzmokesci13IsViso</vt:lpstr>
      <vt:lpstr>'Forma 4'!VAS073_F_Darbouzmokesci141NuotekuSurinkimas</vt:lpstr>
      <vt:lpstr>VAS073_F_Darbouzmokesci141NuotekuSurinkimas</vt:lpstr>
      <vt:lpstr>'Forma 4'!VAS073_F_Darbouzmokesci142NuotekuValymas</vt:lpstr>
      <vt:lpstr>VAS073_F_Darbouzmokesci142NuotekuValymas</vt:lpstr>
      <vt:lpstr>'Forma 4'!VAS073_F_Darbouzmokesci143NuotekuDumblo</vt:lpstr>
      <vt:lpstr>VAS073_F_Darbouzmokesci143NuotekuDumblo</vt:lpstr>
      <vt:lpstr>'Forma 4'!VAS073_F_Darbouzmokesci14IsViso</vt:lpstr>
      <vt:lpstr>VAS073_F_Darbouzmokesci14IsViso</vt:lpstr>
      <vt:lpstr>'Forma 4'!VAS073_F_Darbouzmokesci15PavirsiniuNuoteku</vt:lpstr>
      <vt:lpstr>VAS073_F_Darbouzmokesci15PavirsiniuNuoteku</vt:lpstr>
      <vt:lpstr>'Forma 4'!VAS073_F_Darbouzmokesci16KitosReguliuojamosios</vt:lpstr>
      <vt:lpstr>VAS073_F_Darbouzmokesci16KitosReguliuojamosios</vt:lpstr>
      <vt:lpstr>'Forma 4'!VAS073_F_Darbouzmokesci17KitosVeiklos</vt:lpstr>
      <vt:lpstr>VAS073_F_Darbouzmokesci17KitosVeiklos</vt:lpstr>
      <vt:lpstr>'Forma 4'!VAS073_F_Darbouzmokesci1Apskaitosveikla1</vt:lpstr>
      <vt:lpstr>VAS073_F_Darbouzmokesci1Apskaitosveikla1</vt:lpstr>
      <vt:lpstr>'Forma 4'!VAS073_F_Darbouzmokesci1Kitareguliuoja1</vt:lpstr>
      <vt:lpstr>VAS073_F_Darbouzmokesci1Kitareguliuoja1</vt:lpstr>
      <vt:lpstr>'Forma 4'!VAS073_F_Darbouzmokesci21IS</vt:lpstr>
      <vt:lpstr>VAS073_F_Darbouzmokesci21IS</vt:lpstr>
      <vt:lpstr>'Forma 4'!VAS073_F_Darbouzmokesci231GeriamojoVandens</vt:lpstr>
      <vt:lpstr>VAS073_F_Darbouzmokesci231GeriamojoVandens</vt:lpstr>
      <vt:lpstr>'Forma 4'!VAS073_F_Darbouzmokesci232GeriamojoVandens</vt:lpstr>
      <vt:lpstr>VAS073_F_Darbouzmokesci232GeriamojoVandens</vt:lpstr>
      <vt:lpstr>'Forma 4'!VAS073_F_Darbouzmokesci233GeriamojoVandens</vt:lpstr>
      <vt:lpstr>VAS073_F_Darbouzmokesci233GeriamojoVandens</vt:lpstr>
      <vt:lpstr>'Forma 4'!VAS073_F_Darbouzmokesci23IsViso</vt:lpstr>
      <vt:lpstr>VAS073_F_Darbouzmokesci23IsViso</vt:lpstr>
      <vt:lpstr>'Forma 4'!VAS073_F_Darbouzmokesci241NuotekuSurinkimas</vt:lpstr>
      <vt:lpstr>VAS073_F_Darbouzmokesci241NuotekuSurinkimas</vt:lpstr>
      <vt:lpstr>'Forma 4'!VAS073_F_Darbouzmokesci242NuotekuValymas</vt:lpstr>
      <vt:lpstr>VAS073_F_Darbouzmokesci242NuotekuValymas</vt:lpstr>
      <vt:lpstr>'Forma 4'!VAS073_F_Darbouzmokesci243NuotekuDumblo</vt:lpstr>
      <vt:lpstr>VAS073_F_Darbouzmokesci243NuotekuDumblo</vt:lpstr>
      <vt:lpstr>'Forma 4'!VAS073_F_Darbouzmokesci24IsViso</vt:lpstr>
      <vt:lpstr>VAS073_F_Darbouzmokesci24IsViso</vt:lpstr>
      <vt:lpstr>'Forma 4'!VAS073_F_Darbouzmokesci25PavirsiniuNuoteku</vt:lpstr>
      <vt:lpstr>VAS073_F_Darbouzmokesci25PavirsiniuNuoteku</vt:lpstr>
      <vt:lpstr>'Forma 4'!VAS073_F_Darbouzmokesci26KitosReguliuojamosios</vt:lpstr>
      <vt:lpstr>VAS073_F_Darbouzmokesci26KitosReguliuojamosios</vt:lpstr>
      <vt:lpstr>'Forma 4'!VAS073_F_Darbouzmokesci27KitosVeiklos</vt:lpstr>
      <vt:lpstr>VAS073_F_Darbouzmokesci27KitosVeiklos</vt:lpstr>
      <vt:lpstr>'Forma 4'!VAS073_F_Darbouzmokesci2Apskaitosveikla1</vt:lpstr>
      <vt:lpstr>VAS073_F_Darbouzmokesci2Apskaitosveikla1</vt:lpstr>
      <vt:lpstr>'Forma 4'!VAS073_F_Darbouzmokesci2Kitareguliuoja1</vt:lpstr>
      <vt:lpstr>VAS073_F_Darbouzmokesci2Kitareguliuoja1</vt:lpstr>
      <vt:lpstr>'Forma 4'!VAS073_F_Darbouzmokesci31IS</vt:lpstr>
      <vt:lpstr>VAS073_F_Darbouzmokesci31IS</vt:lpstr>
      <vt:lpstr>'Forma 4'!VAS073_F_Darbouzmokesci331GeriamojoVandens</vt:lpstr>
      <vt:lpstr>VAS073_F_Darbouzmokesci331GeriamojoVandens</vt:lpstr>
      <vt:lpstr>'Forma 4'!VAS073_F_Darbouzmokesci332GeriamojoVandens</vt:lpstr>
      <vt:lpstr>VAS073_F_Darbouzmokesci332GeriamojoVandens</vt:lpstr>
      <vt:lpstr>'Forma 4'!VAS073_F_Darbouzmokesci333GeriamojoVandens</vt:lpstr>
      <vt:lpstr>VAS073_F_Darbouzmokesci333GeriamojoVandens</vt:lpstr>
      <vt:lpstr>'Forma 4'!VAS073_F_Darbouzmokesci33IsViso</vt:lpstr>
      <vt:lpstr>VAS073_F_Darbouzmokesci33IsViso</vt:lpstr>
      <vt:lpstr>'Forma 4'!VAS073_F_Darbouzmokesci341NuotekuSurinkimas</vt:lpstr>
      <vt:lpstr>VAS073_F_Darbouzmokesci341NuotekuSurinkimas</vt:lpstr>
      <vt:lpstr>'Forma 4'!VAS073_F_Darbouzmokesci342NuotekuValymas</vt:lpstr>
      <vt:lpstr>VAS073_F_Darbouzmokesci342NuotekuValymas</vt:lpstr>
      <vt:lpstr>'Forma 4'!VAS073_F_Darbouzmokesci343NuotekuDumblo</vt:lpstr>
      <vt:lpstr>VAS073_F_Darbouzmokesci343NuotekuDumblo</vt:lpstr>
      <vt:lpstr>'Forma 4'!VAS073_F_Darbouzmokesci34IsViso</vt:lpstr>
      <vt:lpstr>VAS073_F_Darbouzmokesci34IsViso</vt:lpstr>
      <vt:lpstr>'Forma 4'!VAS073_F_Darbouzmokesci35PavirsiniuNuoteku</vt:lpstr>
      <vt:lpstr>VAS073_F_Darbouzmokesci35PavirsiniuNuoteku</vt:lpstr>
      <vt:lpstr>'Forma 4'!VAS073_F_Darbouzmokesci36KitosReguliuojamosios</vt:lpstr>
      <vt:lpstr>VAS073_F_Darbouzmokesci36KitosReguliuojamosios</vt:lpstr>
      <vt:lpstr>'Forma 4'!VAS073_F_Darbouzmokesci37KitosVeiklos</vt:lpstr>
      <vt:lpstr>VAS073_F_Darbouzmokesci37KitosVeiklos</vt:lpstr>
      <vt:lpstr>'Forma 4'!VAS073_F_Darbouzmokesci3Apskaitosveikla1</vt:lpstr>
      <vt:lpstr>VAS073_F_Darbouzmokesci3Apskaitosveikla1</vt:lpstr>
      <vt:lpstr>'Forma 4'!VAS073_F_Darbouzmokesci3Kitareguliuoja1</vt:lpstr>
      <vt:lpstr>VAS073_F_Darbouzmokesci3Kitareguliuoja1</vt:lpstr>
      <vt:lpstr>'Forma 4'!VAS073_F_Darbouzmokesci41IS</vt:lpstr>
      <vt:lpstr>VAS073_F_Darbouzmokesci41IS</vt:lpstr>
      <vt:lpstr>'Forma 4'!VAS073_F_Darbouzmokesci431GeriamojoVandens</vt:lpstr>
      <vt:lpstr>VAS073_F_Darbouzmokesci431GeriamojoVandens</vt:lpstr>
      <vt:lpstr>'Forma 4'!VAS073_F_Darbouzmokesci432GeriamojoVandens</vt:lpstr>
      <vt:lpstr>VAS073_F_Darbouzmokesci432GeriamojoVandens</vt:lpstr>
      <vt:lpstr>'Forma 4'!VAS073_F_Darbouzmokesci433GeriamojoVandens</vt:lpstr>
      <vt:lpstr>VAS073_F_Darbouzmokesci433GeriamojoVandens</vt:lpstr>
      <vt:lpstr>'Forma 4'!VAS073_F_Darbouzmokesci43IsViso</vt:lpstr>
      <vt:lpstr>VAS073_F_Darbouzmokesci43IsViso</vt:lpstr>
      <vt:lpstr>'Forma 4'!VAS073_F_Darbouzmokesci441NuotekuSurinkimas</vt:lpstr>
      <vt:lpstr>VAS073_F_Darbouzmokesci441NuotekuSurinkimas</vt:lpstr>
      <vt:lpstr>'Forma 4'!VAS073_F_Darbouzmokesci442NuotekuValymas</vt:lpstr>
      <vt:lpstr>VAS073_F_Darbouzmokesci442NuotekuValymas</vt:lpstr>
      <vt:lpstr>'Forma 4'!VAS073_F_Darbouzmokesci443NuotekuDumblo</vt:lpstr>
      <vt:lpstr>VAS073_F_Darbouzmokesci443NuotekuDumblo</vt:lpstr>
      <vt:lpstr>'Forma 4'!VAS073_F_Darbouzmokesci44IsViso</vt:lpstr>
      <vt:lpstr>VAS073_F_Darbouzmokesci44IsViso</vt:lpstr>
      <vt:lpstr>'Forma 4'!VAS073_F_Darbouzmokesci45PavirsiniuNuoteku</vt:lpstr>
      <vt:lpstr>VAS073_F_Darbouzmokesci45PavirsiniuNuoteku</vt:lpstr>
      <vt:lpstr>'Forma 4'!VAS073_F_Darbouzmokesci46KitosReguliuojamosios</vt:lpstr>
      <vt:lpstr>VAS073_F_Darbouzmokesci46KitosReguliuojamosios</vt:lpstr>
      <vt:lpstr>'Forma 4'!VAS073_F_Darbouzmokesci47KitosVeiklos</vt:lpstr>
      <vt:lpstr>VAS073_F_Darbouzmokesci47KitosVeiklos</vt:lpstr>
      <vt:lpstr>'Forma 4'!VAS073_F_Darbouzmokesci4Apskaitosveikla1</vt:lpstr>
      <vt:lpstr>VAS073_F_Darbouzmokesci4Apskaitosveikla1</vt:lpstr>
      <vt:lpstr>'Forma 4'!VAS073_F_Darbouzmokesci4Kitareguliuoja1</vt:lpstr>
      <vt:lpstr>VAS073_F_Darbouzmokesci4Kitareguliuoja1</vt:lpstr>
      <vt:lpstr>'Forma 4'!VAS073_F_Darbouzmokesci51IS</vt:lpstr>
      <vt:lpstr>VAS073_F_Darbouzmokesci51IS</vt:lpstr>
      <vt:lpstr>'Forma 4'!VAS073_F_Darbouzmokesci531GeriamojoVandens</vt:lpstr>
      <vt:lpstr>VAS073_F_Darbouzmokesci531GeriamojoVandens</vt:lpstr>
      <vt:lpstr>'Forma 4'!VAS073_F_Darbouzmokesci532GeriamojoVandens</vt:lpstr>
      <vt:lpstr>VAS073_F_Darbouzmokesci532GeriamojoVandens</vt:lpstr>
      <vt:lpstr>'Forma 4'!VAS073_F_Darbouzmokesci533GeriamojoVandens</vt:lpstr>
      <vt:lpstr>VAS073_F_Darbouzmokesci533GeriamojoVandens</vt:lpstr>
      <vt:lpstr>'Forma 4'!VAS073_F_Darbouzmokesci53IsViso</vt:lpstr>
      <vt:lpstr>VAS073_F_Darbouzmokesci53IsViso</vt:lpstr>
      <vt:lpstr>'Forma 4'!VAS073_F_Darbouzmokesci541NuotekuSurinkimas</vt:lpstr>
      <vt:lpstr>VAS073_F_Darbouzmokesci541NuotekuSurinkimas</vt:lpstr>
      <vt:lpstr>'Forma 4'!VAS073_F_Darbouzmokesci542NuotekuValymas</vt:lpstr>
      <vt:lpstr>VAS073_F_Darbouzmokesci542NuotekuValymas</vt:lpstr>
      <vt:lpstr>'Forma 4'!VAS073_F_Darbouzmokesci543NuotekuDumblo</vt:lpstr>
      <vt:lpstr>VAS073_F_Darbouzmokesci543NuotekuDumblo</vt:lpstr>
      <vt:lpstr>'Forma 4'!VAS073_F_Darbouzmokesci54IsViso</vt:lpstr>
      <vt:lpstr>VAS073_F_Darbouzmokesci54IsViso</vt:lpstr>
      <vt:lpstr>'Forma 4'!VAS073_F_Darbouzmokesci55PavirsiniuNuoteku</vt:lpstr>
      <vt:lpstr>VAS073_F_Darbouzmokesci55PavirsiniuNuoteku</vt:lpstr>
      <vt:lpstr>'Forma 4'!VAS073_F_Darbouzmokesci56KitosReguliuojamosios</vt:lpstr>
      <vt:lpstr>VAS073_F_Darbouzmokesci56KitosReguliuojamosios</vt:lpstr>
      <vt:lpstr>'Forma 4'!VAS073_F_Darbouzmokesci57KitosVeiklos</vt:lpstr>
      <vt:lpstr>VAS073_F_Darbouzmokesci57KitosVeiklos</vt:lpstr>
      <vt:lpstr>'Forma 4'!VAS073_F_Darbouzmokesci5Apskaitosveikla1</vt:lpstr>
      <vt:lpstr>VAS073_F_Darbouzmokesci5Apskaitosveikla1</vt:lpstr>
      <vt:lpstr>'Forma 4'!VAS073_F_Darbouzmokesci5Kitareguliuoja1</vt:lpstr>
      <vt:lpstr>VAS073_F_Darbouzmokesci5Kitareguliuoja1</vt:lpstr>
      <vt:lpstr>'Forma 4'!VAS073_F_Draudimosanaud11IS</vt:lpstr>
      <vt:lpstr>VAS073_F_Draudimosanaud11IS</vt:lpstr>
      <vt:lpstr>'Forma 4'!VAS073_F_Draudimosanaud131GeriamojoVandens</vt:lpstr>
      <vt:lpstr>VAS073_F_Draudimosanaud131GeriamojoVandens</vt:lpstr>
      <vt:lpstr>'Forma 4'!VAS073_F_Draudimosanaud132GeriamojoVandens</vt:lpstr>
      <vt:lpstr>VAS073_F_Draudimosanaud132GeriamojoVandens</vt:lpstr>
      <vt:lpstr>'Forma 4'!VAS073_F_Draudimosanaud133GeriamojoVandens</vt:lpstr>
      <vt:lpstr>VAS073_F_Draudimosanaud133GeriamojoVandens</vt:lpstr>
      <vt:lpstr>'Forma 4'!VAS073_F_Draudimosanaud13IsViso</vt:lpstr>
      <vt:lpstr>VAS073_F_Draudimosanaud13IsViso</vt:lpstr>
      <vt:lpstr>'Forma 4'!VAS073_F_Draudimosanaud141NuotekuSurinkimas</vt:lpstr>
      <vt:lpstr>VAS073_F_Draudimosanaud141NuotekuSurinkimas</vt:lpstr>
      <vt:lpstr>'Forma 4'!VAS073_F_Draudimosanaud142NuotekuValymas</vt:lpstr>
      <vt:lpstr>VAS073_F_Draudimosanaud142NuotekuValymas</vt:lpstr>
      <vt:lpstr>'Forma 4'!VAS073_F_Draudimosanaud143NuotekuDumblo</vt:lpstr>
      <vt:lpstr>VAS073_F_Draudimosanaud143NuotekuDumblo</vt:lpstr>
      <vt:lpstr>'Forma 4'!VAS073_F_Draudimosanaud14IsViso</vt:lpstr>
      <vt:lpstr>VAS073_F_Draudimosanaud14IsViso</vt:lpstr>
      <vt:lpstr>'Forma 4'!VAS073_F_Draudimosanaud15PavirsiniuNuoteku</vt:lpstr>
      <vt:lpstr>VAS073_F_Draudimosanaud15PavirsiniuNuoteku</vt:lpstr>
      <vt:lpstr>'Forma 4'!VAS073_F_Draudimosanaud16KitosReguliuojamosios</vt:lpstr>
      <vt:lpstr>VAS073_F_Draudimosanaud16KitosReguliuojamosios</vt:lpstr>
      <vt:lpstr>'Forma 4'!VAS073_F_Draudimosanaud17KitosVeiklos</vt:lpstr>
      <vt:lpstr>VAS073_F_Draudimosanaud17KitosVeiklos</vt:lpstr>
      <vt:lpstr>'Forma 4'!VAS073_F_Draudimosanaud1Apskaitosveikla1</vt:lpstr>
      <vt:lpstr>VAS073_F_Draudimosanaud1Apskaitosveikla1</vt:lpstr>
      <vt:lpstr>'Forma 4'!VAS073_F_Draudimosanaud1Kitareguliuoja1</vt:lpstr>
      <vt:lpstr>VAS073_F_Draudimosanaud1Kitareguliuoja1</vt:lpstr>
      <vt:lpstr>'Forma 4'!VAS073_F_Draudimosanaud21IS</vt:lpstr>
      <vt:lpstr>VAS073_F_Draudimosanaud21IS</vt:lpstr>
      <vt:lpstr>'Forma 4'!VAS073_F_Draudimosanaud231GeriamojoVandens</vt:lpstr>
      <vt:lpstr>VAS073_F_Draudimosanaud231GeriamojoVandens</vt:lpstr>
      <vt:lpstr>'Forma 4'!VAS073_F_Draudimosanaud232GeriamojoVandens</vt:lpstr>
      <vt:lpstr>VAS073_F_Draudimosanaud232GeriamojoVandens</vt:lpstr>
      <vt:lpstr>'Forma 4'!VAS073_F_Draudimosanaud233GeriamojoVandens</vt:lpstr>
      <vt:lpstr>VAS073_F_Draudimosanaud233GeriamojoVandens</vt:lpstr>
      <vt:lpstr>'Forma 4'!VAS073_F_Draudimosanaud23IsViso</vt:lpstr>
      <vt:lpstr>VAS073_F_Draudimosanaud23IsViso</vt:lpstr>
      <vt:lpstr>'Forma 4'!VAS073_F_Draudimosanaud241NuotekuSurinkimas</vt:lpstr>
      <vt:lpstr>VAS073_F_Draudimosanaud241NuotekuSurinkimas</vt:lpstr>
      <vt:lpstr>'Forma 4'!VAS073_F_Draudimosanaud242NuotekuValymas</vt:lpstr>
      <vt:lpstr>VAS073_F_Draudimosanaud242NuotekuValymas</vt:lpstr>
      <vt:lpstr>'Forma 4'!VAS073_F_Draudimosanaud243NuotekuDumblo</vt:lpstr>
      <vt:lpstr>VAS073_F_Draudimosanaud243NuotekuDumblo</vt:lpstr>
      <vt:lpstr>'Forma 4'!VAS073_F_Draudimosanaud24IsViso</vt:lpstr>
      <vt:lpstr>VAS073_F_Draudimosanaud24IsViso</vt:lpstr>
      <vt:lpstr>'Forma 4'!VAS073_F_Draudimosanaud25PavirsiniuNuoteku</vt:lpstr>
      <vt:lpstr>VAS073_F_Draudimosanaud25PavirsiniuNuoteku</vt:lpstr>
      <vt:lpstr>'Forma 4'!VAS073_F_Draudimosanaud26KitosReguliuojamosios</vt:lpstr>
      <vt:lpstr>VAS073_F_Draudimosanaud26KitosReguliuojamosios</vt:lpstr>
      <vt:lpstr>'Forma 4'!VAS073_F_Draudimosanaud27KitosVeiklos</vt:lpstr>
      <vt:lpstr>VAS073_F_Draudimosanaud27KitosVeiklos</vt:lpstr>
      <vt:lpstr>'Forma 4'!VAS073_F_Draudimosanaud2Apskaitosveikla1</vt:lpstr>
      <vt:lpstr>VAS073_F_Draudimosanaud2Apskaitosveikla1</vt:lpstr>
      <vt:lpstr>'Forma 4'!VAS073_F_Draudimosanaud2Kitareguliuoja1</vt:lpstr>
      <vt:lpstr>VAS073_F_Draudimosanaud2Kitareguliuoja1</vt:lpstr>
      <vt:lpstr>'Forma 4'!VAS073_F_Draudimosanaud31IS</vt:lpstr>
      <vt:lpstr>VAS073_F_Draudimosanaud31IS</vt:lpstr>
      <vt:lpstr>'Forma 4'!VAS073_F_Draudimosanaud331GeriamojoVandens</vt:lpstr>
      <vt:lpstr>VAS073_F_Draudimosanaud331GeriamojoVandens</vt:lpstr>
      <vt:lpstr>'Forma 4'!VAS073_F_Draudimosanaud332GeriamojoVandens</vt:lpstr>
      <vt:lpstr>VAS073_F_Draudimosanaud332GeriamojoVandens</vt:lpstr>
      <vt:lpstr>'Forma 4'!VAS073_F_Draudimosanaud333GeriamojoVandens</vt:lpstr>
      <vt:lpstr>VAS073_F_Draudimosanaud333GeriamojoVandens</vt:lpstr>
      <vt:lpstr>'Forma 4'!VAS073_F_Draudimosanaud33IsViso</vt:lpstr>
      <vt:lpstr>VAS073_F_Draudimosanaud33IsViso</vt:lpstr>
      <vt:lpstr>'Forma 4'!VAS073_F_Draudimosanaud341NuotekuSurinkimas</vt:lpstr>
      <vt:lpstr>VAS073_F_Draudimosanaud341NuotekuSurinkimas</vt:lpstr>
      <vt:lpstr>'Forma 4'!VAS073_F_Draudimosanaud342NuotekuValymas</vt:lpstr>
      <vt:lpstr>VAS073_F_Draudimosanaud342NuotekuValymas</vt:lpstr>
      <vt:lpstr>'Forma 4'!VAS073_F_Draudimosanaud343NuotekuDumblo</vt:lpstr>
      <vt:lpstr>VAS073_F_Draudimosanaud343NuotekuDumblo</vt:lpstr>
      <vt:lpstr>'Forma 4'!VAS073_F_Draudimosanaud34IsViso</vt:lpstr>
      <vt:lpstr>VAS073_F_Draudimosanaud34IsViso</vt:lpstr>
      <vt:lpstr>'Forma 4'!VAS073_F_Draudimosanaud35PavirsiniuNuoteku</vt:lpstr>
      <vt:lpstr>VAS073_F_Draudimosanaud35PavirsiniuNuoteku</vt:lpstr>
      <vt:lpstr>'Forma 4'!VAS073_F_Draudimosanaud36KitosReguliuojamosios</vt:lpstr>
      <vt:lpstr>VAS073_F_Draudimosanaud36KitosReguliuojamosios</vt:lpstr>
      <vt:lpstr>'Forma 4'!VAS073_F_Draudimosanaud37KitosVeiklos</vt:lpstr>
      <vt:lpstr>VAS073_F_Draudimosanaud37KitosVeiklos</vt:lpstr>
      <vt:lpstr>'Forma 4'!VAS073_F_Draudimosanaud3Apskaitosveikla1</vt:lpstr>
      <vt:lpstr>VAS073_F_Draudimosanaud3Apskaitosveikla1</vt:lpstr>
      <vt:lpstr>'Forma 4'!VAS073_F_Draudimosanaud3Kitareguliuoja1</vt:lpstr>
      <vt:lpstr>VAS073_F_Draudimosanaud3Kitareguliuoja1</vt:lpstr>
      <vt:lpstr>'Forma 4'!VAS073_F_Dumblotvarkymo11IS</vt:lpstr>
      <vt:lpstr>VAS073_F_Dumblotvarkymo11IS</vt:lpstr>
      <vt:lpstr>'Forma 4'!VAS073_F_Dumblotvarkymo131GeriamojoVandens</vt:lpstr>
      <vt:lpstr>VAS073_F_Dumblotvarkymo131GeriamojoVandens</vt:lpstr>
      <vt:lpstr>'Forma 4'!VAS073_F_Dumblotvarkymo132GeriamojoVandens</vt:lpstr>
      <vt:lpstr>VAS073_F_Dumblotvarkymo132GeriamojoVandens</vt:lpstr>
      <vt:lpstr>'Forma 4'!VAS073_F_Dumblotvarkymo133GeriamojoVandens</vt:lpstr>
      <vt:lpstr>VAS073_F_Dumblotvarkymo133GeriamojoVandens</vt:lpstr>
      <vt:lpstr>'Forma 4'!VAS073_F_Dumblotvarkymo13IsViso</vt:lpstr>
      <vt:lpstr>VAS073_F_Dumblotvarkymo13IsViso</vt:lpstr>
      <vt:lpstr>'Forma 4'!VAS073_F_Dumblotvarkymo141NuotekuSurinkimas</vt:lpstr>
      <vt:lpstr>VAS073_F_Dumblotvarkymo141NuotekuSurinkimas</vt:lpstr>
      <vt:lpstr>'Forma 4'!VAS073_F_Dumblotvarkymo142NuotekuValymas</vt:lpstr>
      <vt:lpstr>VAS073_F_Dumblotvarkymo142NuotekuValymas</vt:lpstr>
      <vt:lpstr>'Forma 4'!VAS073_F_Dumblotvarkymo143NuotekuDumblo</vt:lpstr>
      <vt:lpstr>VAS073_F_Dumblotvarkymo143NuotekuDumblo</vt:lpstr>
      <vt:lpstr>'Forma 4'!VAS073_F_Dumblotvarkymo14IsViso</vt:lpstr>
      <vt:lpstr>VAS073_F_Dumblotvarkymo14IsViso</vt:lpstr>
      <vt:lpstr>'Forma 4'!VAS073_F_Dumblotvarkymo15PavirsiniuNuoteku</vt:lpstr>
      <vt:lpstr>VAS073_F_Dumblotvarkymo15PavirsiniuNuoteku</vt:lpstr>
      <vt:lpstr>'Forma 4'!VAS073_F_Dumblotvarkymo16KitosReguliuojamosios</vt:lpstr>
      <vt:lpstr>VAS073_F_Dumblotvarkymo16KitosReguliuojamosios</vt:lpstr>
      <vt:lpstr>'Forma 4'!VAS073_F_Dumblotvarkymo17KitosVeiklos</vt:lpstr>
      <vt:lpstr>VAS073_F_Dumblotvarkymo17KitosVeiklos</vt:lpstr>
      <vt:lpstr>'Forma 4'!VAS073_F_Dumblotvarkymo1Apskaitosveikla1</vt:lpstr>
      <vt:lpstr>VAS073_F_Dumblotvarkymo1Apskaitosveikla1</vt:lpstr>
      <vt:lpstr>'Forma 4'!VAS073_F_Dumblotvarkymo1Kitareguliuoja1</vt:lpstr>
      <vt:lpstr>VAS073_F_Dumblotvarkymo1Kitareguliuoja1</vt:lpstr>
      <vt:lpstr>'Forma 4'!VAS073_F_Einamojoremont11IS</vt:lpstr>
      <vt:lpstr>VAS073_F_Einamojoremont11IS</vt:lpstr>
      <vt:lpstr>'Forma 4'!VAS073_F_Einamojoremont131GeriamojoVandens</vt:lpstr>
      <vt:lpstr>VAS073_F_Einamojoremont131GeriamojoVandens</vt:lpstr>
      <vt:lpstr>'Forma 4'!VAS073_F_Einamojoremont132GeriamojoVandens</vt:lpstr>
      <vt:lpstr>VAS073_F_Einamojoremont132GeriamojoVandens</vt:lpstr>
      <vt:lpstr>'Forma 4'!VAS073_F_Einamojoremont133GeriamojoVandens</vt:lpstr>
      <vt:lpstr>VAS073_F_Einamojoremont133GeriamojoVandens</vt:lpstr>
      <vt:lpstr>'Forma 4'!VAS073_F_Einamojoremont13IsViso</vt:lpstr>
      <vt:lpstr>VAS073_F_Einamojoremont13IsViso</vt:lpstr>
      <vt:lpstr>'Forma 4'!VAS073_F_Einamojoremont141NuotekuSurinkimas</vt:lpstr>
      <vt:lpstr>VAS073_F_Einamojoremont141NuotekuSurinkimas</vt:lpstr>
      <vt:lpstr>'Forma 4'!VAS073_F_Einamojoremont142NuotekuValymas</vt:lpstr>
      <vt:lpstr>VAS073_F_Einamojoremont142NuotekuValymas</vt:lpstr>
      <vt:lpstr>'Forma 4'!VAS073_F_Einamojoremont143NuotekuDumblo</vt:lpstr>
      <vt:lpstr>VAS073_F_Einamojoremont143NuotekuDumblo</vt:lpstr>
      <vt:lpstr>'Forma 4'!VAS073_F_Einamojoremont14IsViso</vt:lpstr>
      <vt:lpstr>VAS073_F_Einamojoremont14IsViso</vt:lpstr>
      <vt:lpstr>'Forma 4'!VAS073_F_Einamojoremont15PavirsiniuNuoteku</vt:lpstr>
      <vt:lpstr>VAS073_F_Einamojoremont15PavirsiniuNuoteku</vt:lpstr>
      <vt:lpstr>'Forma 4'!VAS073_F_Einamojoremont16KitosReguliuojamosios</vt:lpstr>
      <vt:lpstr>VAS073_F_Einamojoremont16KitosReguliuojamosios</vt:lpstr>
      <vt:lpstr>'Forma 4'!VAS073_F_Einamojoremont17KitosVeiklos</vt:lpstr>
      <vt:lpstr>VAS073_F_Einamojoremont17KitosVeiklos</vt:lpstr>
      <vt:lpstr>'Forma 4'!VAS073_F_Einamojoremont1Apskaitosveikla1</vt:lpstr>
      <vt:lpstr>VAS073_F_Einamojoremont1Apskaitosveikla1</vt:lpstr>
      <vt:lpstr>'Forma 4'!VAS073_F_Einamojoremont1Kitareguliuoja1</vt:lpstr>
      <vt:lpstr>VAS073_F_Einamojoremont1Kitareguliuoja1</vt:lpstr>
      <vt:lpstr>'Forma 4'!VAS073_F_Einamojoremont21IS</vt:lpstr>
      <vt:lpstr>VAS073_F_Einamojoremont21IS</vt:lpstr>
      <vt:lpstr>'Forma 4'!VAS073_F_Einamojoremont231GeriamojoVandens</vt:lpstr>
      <vt:lpstr>VAS073_F_Einamojoremont231GeriamojoVandens</vt:lpstr>
      <vt:lpstr>'Forma 4'!VAS073_F_Einamojoremont232GeriamojoVandens</vt:lpstr>
      <vt:lpstr>VAS073_F_Einamojoremont232GeriamojoVandens</vt:lpstr>
      <vt:lpstr>'Forma 4'!VAS073_F_Einamojoremont233GeriamojoVandens</vt:lpstr>
      <vt:lpstr>VAS073_F_Einamojoremont233GeriamojoVandens</vt:lpstr>
      <vt:lpstr>'Forma 4'!VAS073_F_Einamojoremont23IsViso</vt:lpstr>
      <vt:lpstr>VAS073_F_Einamojoremont23IsViso</vt:lpstr>
      <vt:lpstr>'Forma 4'!VAS073_F_Einamojoremont241NuotekuSurinkimas</vt:lpstr>
      <vt:lpstr>VAS073_F_Einamojoremont241NuotekuSurinkimas</vt:lpstr>
      <vt:lpstr>'Forma 4'!VAS073_F_Einamojoremont242NuotekuValymas</vt:lpstr>
      <vt:lpstr>VAS073_F_Einamojoremont242NuotekuValymas</vt:lpstr>
      <vt:lpstr>'Forma 4'!VAS073_F_Einamojoremont243NuotekuDumblo</vt:lpstr>
      <vt:lpstr>VAS073_F_Einamojoremont243NuotekuDumblo</vt:lpstr>
      <vt:lpstr>'Forma 4'!VAS073_F_Einamojoremont24IsViso</vt:lpstr>
      <vt:lpstr>VAS073_F_Einamojoremont24IsViso</vt:lpstr>
      <vt:lpstr>'Forma 4'!VAS073_F_Einamojoremont25PavirsiniuNuoteku</vt:lpstr>
      <vt:lpstr>VAS073_F_Einamojoremont25PavirsiniuNuoteku</vt:lpstr>
      <vt:lpstr>'Forma 4'!VAS073_F_Einamojoremont26KitosReguliuojamosios</vt:lpstr>
      <vt:lpstr>VAS073_F_Einamojoremont26KitosReguliuojamosios</vt:lpstr>
      <vt:lpstr>'Forma 4'!VAS073_F_Einamojoremont27KitosVeiklos</vt:lpstr>
      <vt:lpstr>VAS073_F_Einamojoremont27KitosVeiklos</vt:lpstr>
      <vt:lpstr>'Forma 4'!VAS073_F_Einamojoremont2Apskaitosveikla1</vt:lpstr>
      <vt:lpstr>VAS073_F_Einamojoremont2Apskaitosveikla1</vt:lpstr>
      <vt:lpstr>'Forma 4'!VAS073_F_Einamojoremont2Kitareguliuoja1</vt:lpstr>
      <vt:lpstr>VAS073_F_Einamojoremont2Kitareguliuoja1</vt:lpstr>
      <vt:lpstr>'Forma 4'!VAS073_F_Einamojoremont31IS</vt:lpstr>
      <vt:lpstr>VAS073_F_Einamojoremont31IS</vt:lpstr>
      <vt:lpstr>'Forma 4'!VAS073_F_Einamojoremont331GeriamojoVandens</vt:lpstr>
      <vt:lpstr>VAS073_F_Einamojoremont331GeriamojoVandens</vt:lpstr>
      <vt:lpstr>'Forma 4'!VAS073_F_Einamojoremont332GeriamojoVandens</vt:lpstr>
      <vt:lpstr>VAS073_F_Einamojoremont332GeriamojoVandens</vt:lpstr>
      <vt:lpstr>'Forma 4'!VAS073_F_Einamojoremont333GeriamojoVandens</vt:lpstr>
      <vt:lpstr>VAS073_F_Einamojoremont333GeriamojoVandens</vt:lpstr>
      <vt:lpstr>'Forma 4'!VAS073_F_Einamojoremont33IsViso</vt:lpstr>
      <vt:lpstr>VAS073_F_Einamojoremont33IsViso</vt:lpstr>
      <vt:lpstr>'Forma 4'!VAS073_F_Einamojoremont341NuotekuSurinkimas</vt:lpstr>
      <vt:lpstr>VAS073_F_Einamojoremont341NuotekuSurinkimas</vt:lpstr>
      <vt:lpstr>'Forma 4'!VAS073_F_Einamojoremont342NuotekuValymas</vt:lpstr>
      <vt:lpstr>VAS073_F_Einamojoremont342NuotekuValymas</vt:lpstr>
      <vt:lpstr>'Forma 4'!VAS073_F_Einamojoremont343NuotekuDumblo</vt:lpstr>
      <vt:lpstr>VAS073_F_Einamojoremont343NuotekuDumblo</vt:lpstr>
      <vt:lpstr>'Forma 4'!VAS073_F_Einamojoremont34IsViso</vt:lpstr>
      <vt:lpstr>VAS073_F_Einamojoremont34IsViso</vt:lpstr>
      <vt:lpstr>'Forma 4'!VAS073_F_Einamojoremont35PavirsiniuNuoteku</vt:lpstr>
      <vt:lpstr>VAS073_F_Einamojoremont35PavirsiniuNuoteku</vt:lpstr>
      <vt:lpstr>'Forma 4'!VAS073_F_Einamojoremont36KitosReguliuojamosios</vt:lpstr>
      <vt:lpstr>VAS073_F_Einamojoremont36KitosReguliuojamosios</vt:lpstr>
      <vt:lpstr>'Forma 4'!VAS073_F_Einamojoremont37KitosVeiklos</vt:lpstr>
      <vt:lpstr>VAS073_F_Einamojoremont37KitosVeiklos</vt:lpstr>
      <vt:lpstr>'Forma 4'!VAS073_F_Einamojoremont3Apskaitosveikla1</vt:lpstr>
      <vt:lpstr>VAS073_F_Einamojoremont3Apskaitosveikla1</vt:lpstr>
      <vt:lpstr>'Forma 4'!VAS073_F_Einamojoremont3Kitareguliuoja1</vt:lpstr>
      <vt:lpstr>VAS073_F_Einamojoremont3Kitareguliuoja1</vt:lpstr>
      <vt:lpstr>'Forma 4'!VAS073_F_Einamojoremont41IS</vt:lpstr>
      <vt:lpstr>VAS073_F_Einamojoremont41IS</vt:lpstr>
      <vt:lpstr>'Forma 4'!VAS073_F_Einamojoremont431GeriamojoVandens</vt:lpstr>
      <vt:lpstr>VAS073_F_Einamojoremont431GeriamojoVandens</vt:lpstr>
      <vt:lpstr>'Forma 4'!VAS073_F_Einamojoremont432GeriamojoVandens</vt:lpstr>
      <vt:lpstr>VAS073_F_Einamojoremont432GeriamojoVandens</vt:lpstr>
      <vt:lpstr>'Forma 4'!VAS073_F_Einamojoremont433GeriamojoVandens</vt:lpstr>
      <vt:lpstr>VAS073_F_Einamojoremont433GeriamojoVandens</vt:lpstr>
      <vt:lpstr>'Forma 4'!VAS073_F_Einamojoremont43IsViso</vt:lpstr>
      <vt:lpstr>VAS073_F_Einamojoremont43IsViso</vt:lpstr>
      <vt:lpstr>'Forma 4'!VAS073_F_Einamojoremont441NuotekuSurinkimas</vt:lpstr>
      <vt:lpstr>VAS073_F_Einamojoremont441NuotekuSurinkimas</vt:lpstr>
      <vt:lpstr>'Forma 4'!VAS073_F_Einamojoremont442NuotekuValymas</vt:lpstr>
      <vt:lpstr>VAS073_F_Einamojoremont442NuotekuValymas</vt:lpstr>
      <vt:lpstr>'Forma 4'!VAS073_F_Einamojoremont443NuotekuDumblo</vt:lpstr>
      <vt:lpstr>VAS073_F_Einamojoremont443NuotekuDumblo</vt:lpstr>
      <vt:lpstr>'Forma 4'!VAS073_F_Einamojoremont44IsViso</vt:lpstr>
      <vt:lpstr>VAS073_F_Einamojoremont44IsViso</vt:lpstr>
      <vt:lpstr>'Forma 4'!VAS073_F_Einamojoremont45PavirsiniuNuoteku</vt:lpstr>
      <vt:lpstr>VAS073_F_Einamojoremont45PavirsiniuNuoteku</vt:lpstr>
      <vt:lpstr>'Forma 4'!VAS073_F_Einamojoremont46KitosReguliuojamosios</vt:lpstr>
      <vt:lpstr>VAS073_F_Einamojoremont46KitosReguliuojamosios</vt:lpstr>
      <vt:lpstr>'Forma 4'!VAS073_F_Einamojoremont47KitosVeiklos</vt:lpstr>
      <vt:lpstr>VAS073_F_Einamojoremont47KitosVeiklos</vt:lpstr>
      <vt:lpstr>'Forma 4'!VAS073_F_Einamojoremont4Apskaitosveikla1</vt:lpstr>
      <vt:lpstr>VAS073_F_Einamojoremont4Apskaitosveikla1</vt:lpstr>
      <vt:lpstr>'Forma 4'!VAS073_F_Einamojoremont4Kitareguliuoja1</vt:lpstr>
      <vt:lpstr>VAS073_F_Einamojoremont4Kitareguliuoja1</vt:lpstr>
      <vt:lpstr>'Forma 4'!VAS073_F_Elektrosenergi11IS</vt:lpstr>
      <vt:lpstr>VAS073_F_Elektrosenergi11IS</vt:lpstr>
      <vt:lpstr>'Forma 4'!VAS073_F_Elektrosenergi131GeriamojoVandens</vt:lpstr>
      <vt:lpstr>VAS073_F_Elektrosenergi131GeriamojoVandens</vt:lpstr>
      <vt:lpstr>'Forma 4'!VAS073_F_Elektrosenergi132GeriamojoVandens</vt:lpstr>
      <vt:lpstr>VAS073_F_Elektrosenergi132GeriamojoVandens</vt:lpstr>
      <vt:lpstr>'Forma 4'!VAS073_F_Elektrosenergi133GeriamojoVandens</vt:lpstr>
      <vt:lpstr>VAS073_F_Elektrosenergi133GeriamojoVandens</vt:lpstr>
      <vt:lpstr>'Forma 4'!VAS073_F_Elektrosenergi13IsViso</vt:lpstr>
      <vt:lpstr>VAS073_F_Elektrosenergi13IsViso</vt:lpstr>
      <vt:lpstr>'Forma 4'!VAS073_F_Elektrosenergi141NuotekuSurinkimas</vt:lpstr>
      <vt:lpstr>VAS073_F_Elektrosenergi141NuotekuSurinkimas</vt:lpstr>
      <vt:lpstr>'Forma 4'!VAS073_F_Elektrosenergi142NuotekuValymas</vt:lpstr>
      <vt:lpstr>VAS073_F_Elektrosenergi142NuotekuValymas</vt:lpstr>
      <vt:lpstr>'Forma 4'!VAS073_F_Elektrosenergi143NuotekuDumblo</vt:lpstr>
      <vt:lpstr>VAS073_F_Elektrosenergi143NuotekuDumblo</vt:lpstr>
      <vt:lpstr>'Forma 4'!VAS073_F_Elektrosenergi14IsViso</vt:lpstr>
      <vt:lpstr>VAS073_F_Elektrosenergi14IsViso</vt:lpstr>
      <vt:lpstr>'Forma 4'!VAS073_F_Elektrosenergi15PavirsiniuNuoteku</vt:lpstr>
      <vt:lpstr>VAS073_F_Elektrosenergi15PavirsiniuNuoteku</vt:lpstr>
      <vt:lpstr>'Forma 4'!VAS073_F_Elektrosenergi16KitosReguliuojamosios</vt:lpstr>
      <vt:lpstr>VAS073_F_Elektrosenergi16KitosReguliuojamosios</vt:lpstr>
      <vt:lpstr>'Forma 4'!VAS073_F_Elektrosenergi17KitosVeiklos</vt:lpstr>
      <vt:lpstr>VAS073_F_Elektrosenergi17KitosVeiklos</vt:lpstr>
      <vt:lpstr>'Forma 4'!VAS073_F_Elektrosenergi1Apskaitosveikla1</vt:lpstr>
      <vt:lpstr>VAS073_F_Elektrosenergi1Apskaitosveikla1</vt:lpstr>
      <vt:lpstr>'Forma 4'!VAS073_F_Elektrosenergi1Kitareguliuoja1</vt:lpstr>
      <vt:lpstr>VAS073_F_Elektrosenergi1Kitareguliuoja1</vt:lpstr>
      <vt:lpstr>'Forma 4'!VAS073_F_Elektrosenergi21IS</vt:lpstr>
      <vt:lpstr>VAS073_F_Elektrosenergi21IS</vt:lpstr>
      <vt:lpstr>'Forma 4'!VAS073_F_Elektrosenergi231GeriamojoVandens</vt:lpstr>
      <vt:lpstr>VAS073_F_Elektrosenergi231GeriamojoVandens</vt:lpstr>
      <vt:lpstr>'Forma 4'!VAS073_F_Elektrosenergi232GeriamojoVandens</vt:lpstr>
      <vt:lpstr>VAS073_F_Elektrosenergi232GeriamojoVandens</vt:lpstr>
      <vt:lpstr>'Forma 4'!VAS073_F_Elektrosenergi233GeriamojoVandens</vt:lpstr>
      <vt:lpstr>VAS073_F_Elektrosenergi233GeriamojoVandens</vt:lpstr>
      <vt:lpstr>'Forma 4'!VAS073_F_Elektrosenergi23IsViso</vt:lpstr>
      <vt:lpstr>VAS073_F_Elektrosenergi23IsViso</vt:lpstr>
      <vt:lpstr>'Forma 4'!VAS073_F_Elektrosenergi241NuotekuSurinkimas</vt:lpstr>
      <vt:lpstr>VAS073_F_Elektrosenergi241NuotekuSurinkimas</vt:lpstr>
      <vt:lpstr>'Forma 4'!VAS073_F_Elektrosenergi242NuotekuValymas</vt:lpstr>
      <vt:lpstr>VAS073_F_Elektrosenergi242NuotekuValymas</vt:lpstr>
      <vt:lpstr>'Forma 4'!VAS073_F_Elektrosenergi243NuotekuDumblo</vt:lpstr>
      <vt:lpstr>VAS073_F_Elektrosenergi243NuotekuDumblo</vt:lpstr>
      <vt:lpstr>'Forma 4'!VAS073_F_Elektrosenergi24IsViso</vt:lpstr>
      <vt:lpstr>VAS073_F_Elektrosenergi24IsViso</vt:lpstr>
      <vt:lpstr>'Forma 4'!VAS073_F_Elektrosenergi25PavirsiniuNuoteku</vt:lpstr>
      <vt:lpstr>VAS073_F_Elektrosenergi25PavirsiniuNuoteku</vt:lpstr>
      <vt:lpstr>'Forma 4'!VAS073_F_Elektrosenergi26KitosReguliuojamosios</vt:lpstr>
      <vt:lpstr>VAS073_F_Elektrosenergi26KitosReguliuojamosios</vt:lpstr>
      <vt:lpstr>'Forma 4'!VAS073_F_Elektrosenergi27KitosVeiklos</vt:lpstr>
      <vt:lpstr>VAS073_F_Elektrosenergi27KitosVeiklos</vt:lpstr>
      <vt:lpstr>'Forma 4'!VAS073_F_Elektrosenergi2Apskaitosveikla1</vt:lpstr>
      <vt:lpstr>VAS073_F_Elektrosenergi2Apskaitosveikla1</vt:lpstr>
      <vt:lpstr>'Forma 4'!VAS073_F_Elektrosenergi2Kitareguliuoja1</vt:lpstr>
      <vt:lpstr>VAS073_F_Elektrosenergi2Kitareguliuoja1</vt:lpstr>
      <vt:lpstr>'Forma 4'!VAS073_F_Elektrosenergi31IS</vt:lpstr>
      <vt:lpstr>VAS073_F_Elektrosenergi31IS</vt:lpstr>
      <vt:lpstr>'Forma 4'!VAS073_F_Elektrosenergi331GeriamojoVandens</vt:lpstr>
      <vt:lpstr>VAS073_F_Elektrosenergi331GeriamojoVandens</vt:lpstr>
      <vt:lpstr>'Forma 4'!VAS073_F_Elektrosenergi332GeriamojoVandens</vt:lpstr>
      <vt:lpstr>VAS073_F_Elektrosenergi332GeriamojoVandens</vt:lpstr>
      <vt:lpstr>'Forma 4'!VAS073_F_Elektrosenergi333GeriamojoVandens</vt:lpstr>
      <vt:lpstr>VAS073_F_Elektrosenergi333GeriamojoVandens</vt:lpstr>
      <vt:lpstr>'Forma 4'!VAS073_F_Elektrosenergi33IsViso</vt:lpstr>
      <vt:lpstr>VAS073_F_Elektrosenergi33IsViso</vt:lpstr>
      <vt:lpstr>'Forma 4'!VAS073_F_Elektrosenergi341NuotekuSurinkimas</vt:lpstr>
      <vt:lpstr>VAS073_F_Elektrosenergi341NuotekuSurinkimas</vt:lpstr>
      <vt:lpstr>'Forma 4'!VAS073_F_Elektrosenergi342NuotekuValymas</vt:lpstr>
      <vt:lpstr>VAS073_F_Elektrosenergi342NuotekuValymas</vt:lpstr>
      <vt:lpstr>'Forma 4'!VAS073_F_Elektrosenergi343NuotekuDumblo</vt:lpstr>
      <vt:lpstr>VAS073_F_Elektrosenergi343NuotekuDumblo</vt:lpstr>
      <vt:lpstr>'Forma 4'!VAS073_F_Elektrosenergi34IsViso</vt:lpstr>
      <vt:lpstr>VAS073_F_Elektrosenergi34IsViso</vt:lpstr>
      <vt:lpstr>'Forma 4'!VAS073_F_Elektrosenergi35PavirsiniuNuoteku</vt:lpstr>
      <vt:lpstr>VAS073_F_Elektrosenergi35PavirsiniuNuoteku</vt:lpstr>
      <vt:lpstr>'Forma 4'!VAS073_F_Elektrosenergi36KitosReguliuojamosios</vt:lpstr>
      <vt:lpstr>VAS073_F_Elektrosenergi36KitosReguliuojamosios</vt:lpstr>
      <vt:lpstr>'Forma 4'!VAS073_F_Elektrosenergi37KitosVeiklos</vt:lpstr>
      <vt:lpstr>VAS073_F_Elektrosenergi37KitosVeiklos</vt:lpstr>
      <vt:lpstr>'Forma 4'!VAS073_F_Elektrosenergi3Apskaitosveikla1</vt:lpstr>
      <vt:lpstr>VAS073_F_Elektrosenergi3Apskaitosveikla1</vt:lpstr>
      <vt:lpstr>'Forma 4'!VAS073_F_Elektrosenergi3Kitareguliuoja1</vt:lpstr>
      <vt:lpstr>VAS073_F_Elektrosenergi3Kitareguliuoja1</vt:lpstr>
      <vt:lpstr>'Forma 4'!VAS073_F_Elektrosenergi41IS</vt:lpstr>
      <vt:lpstr>VAS073_F_Elektrosenergi41IS</vt:lpstr>
      <vt:lpstr>'Forma 4'!VAS073_F_Elektrosenergi431GeriamojoVandens</vt:lpstr>
      <vt:lpstr>VAS073_F_Elektrosenergi431GeriamojoVandens</vt:lpstr>
      <vt:lpstr>'Forma 4'!VAS073_F_Elektrosenergi432GeriamojoVandens</vt:lpstr>
      <vt:lpstr>VAS073_F_Elektrosenergi432GeriamojoVandens</vt:lpstr>
      <vt:lpstr>'Forma 4'!VAS073_F_Elektrosenergi433GeriamojoVandens</vt:lpstr>
      <vt:lpstr>VAS073_F_Elektrosenergi433GeriamojoVandens</vt:lpstr>
      <vt:lpstr>'Forma 4'!VAS073_F_Elektrosenergi43IsViso</vt:lpstr>
      <vt:lpstr>VAS073_F_Elektrosenergi43IsViso</vt:lpstr>
      <vt:lpstr>'Forma 4'!VAS073_F_Elektrosenergi441NuotekuSurinkimas</vt:lpstr>
      <vt:lpstr>VAS073_F_Elektrosenergi441NuotekuSurinkimas</vt:lpstr>
      <vt:lpstr>'Forma 4'!VAS073_F_Elektrosenergi442NuotekuValymas</vt:lpstr>
      <vt:lpstr>VAS073_F_Elektrosenergi442NuotekuValymas</vt:lpstr>
      <vt:lpstr>'Forma 4'!VAS073_F_Elektrosenergi443NuotekuDumblo</vt:lpstr>
      <vt:lpstr>VAS073_F_Elektrosenergi443NuotekuDumblo</vt:lpstr>
      <vt:lpstr>'Forma 4'!VAS073_F_Elektrosenergi44IsViso</vt:lpstr>
      <vt:lpstr>VAS073_F_Elektrosenergi44IsViso</vt:lpstr>
      <vt:lpstr>'Forma 4'!VAS073_F_Elektrosenergi45PavirsiniuNuoteku</vt:lpstr>
      <vt:lpstr>VAS073_F_Elektrosenergi45PavirsiniuNuoteku</vt:lpstr>
      <vt:lpstr>'Forma 4'!VAS073_F_Elektrosenergi46KitosReguliuojamosios</vt:lpstr>
      <vt:lpstr>VAS073_F_Elektrosenergi46KitosReguliuojamosios</vt:lpstr>
      <vt:lpstr>'Forma 4'!VAS073_F_Elektrosenergi47KitosVeiklos</vt:lpstr>
      <vt:lpstr>VAS073_F_Elektrosenergi47KitosVeiklos</vt:lpstr>
      <vt:lpstr>'Forma 4'!VAS073_F_Elektrosenergi4Apskaitosveikla1</vt:lpstr>
      <vt:lpstr>VAS073_F_Elektrosenergi4Apskaitosveikla1</vt:lpstr>
      <vt:lpstr>'Forma 4'!VAS073_F_Elektrosenergi4Kitareguliuoja1</vt:lpstr>
      <vt:lpstr>VAS073_F_Elektrosenergi4Kitareguliuoja1</vt:lpstr>
      <vt:lpstr>'Forma 4'!VAS073_F_Elektrosenergi51IS</vt:lpstr>
      <vt:lpstr>VAS073_F_Elektrosenergi51IS</vt:lpstr>
      <vt:lpstr>'Forma 4'!VAS073_F_Elektrosenergi531GeriamojoVandens</vt:lpstr>
      <vt:lpstr>VAS073_F_Elektrosenergi531GeriamojoVandens</vt:lpstr>
      <vt:lpstr>'Forma 4'!VAS073_F_Elektrosenergi532GeriamojoVandens</vt:lpstr>
      <vt:lpstr>VAS073_F_Elektrosenergi532GeriamojoVandens</vt:lpstr>
      <vt:lpstr>'Forma 4'!VAS073_F_Elektrosenergi533GeriamojoVandens</vt:lpstr>
      <vt:lpstr>VAS073_F_Elektrosenergi533GeriamojoVandens</vt:lpstr>
      <vt:lpstr>'Forma 4'!VAS073_F_Elektrosenergi53IsViso</vt:lpstr>
      <vt:lpstr>VAS073_F_Elektrosenergi53IsViso</vt:lpstr>
      <vt:lpstr>'Forma 4'!VAS073_F_Elektrosenergi541NuotekuSurinkimas</vt:lpstr>
      <vt:lpstr>VAS073_F_Elektrosenergi541NuotekuSurinkimas</vt:lpstr>
      <vt:lpstr>'Forma 4'!VAS073_F_Elektrosenergi542NuotekuValymas</vt:lpstr>
      <vt:lpstr>VAS073_F_Elektrosenergi542NuotekuValymas</vt:lpstr>
      <vt:lpstr>'Forma 4'!VAS073_F_Elektrosenergi543NuotekuDumblo</vt:lpstr>
      <vt:lpstr>VAS073_F_Elektrosenergi543NuotekuDumblo</vt:lpstr>
      <vt:lpstr>'Forma 4'!VAS073_F_Elektrosenergi54IsViso</vt:lpstr>
      <vt:lpstr>VAS073_F_Elektrosenergi54IsViso</vt:lpstr>
      <vt:lpstr>'Forma 4'!VAS073_F_Elektrosenergi55PavirsiniuNuoteku</vt:lpstr>
      <vt:lpstr>VAS073_F_Elektrosenergi55PavirsiniuNuoteku</vt:lpstr>
      <vt:lpstr>'Forma 4'!VAS073_F_Elektrosenergi56KitosReguliuojamosios</vt:lpstr>
      <vt:lpstr>VAS073_F_Elektrosenergi56KitosReguliuojamosios</vt:lpstr>
      <vt:lpstr>'Forma 4'!VAS073_F_Elektrosenergi57KitosVeiklos</vt:lpstr>
      <vt:lpstr>VAS073_F_Elektrosenergi57KitosVeiklos</vt:lpstr>
      <vt:lpstr>'Forma 4'!VAS073_F_Elektrosenergi5Apskaitosveikla1</vt:lpstr>
      <vt:lpstr>VAS073_F_Elektrosenergi5Apskaitosveikla1</vt:lpstr>
      <vt:lpstr>'Forma 4'!VAS073_F_Elektrosenergi5Kitareguliuoja1</vt:lpstr>
      <vt:lpstr>VAS073_F_Elektrosenergi5Kitareguliuoja1</vt:lpstr>
      <vt:lpstr>'Forma 4'!VAS073_F_Elektrosenergi61IS</vt:lpstr>
      <vt:lpstr>VAS073_F_Elektrosenergi61IS</vt:lpstr>
      <vt:lpstr>'Forma 4'!VAS073_F_Elektrosenergi631GeriamojoVandens</vt:lpstr>
      <vt:lpstr>VAS073_F_Elektrosenergi631GeriamojoVandens</vt:lpstr>
      <vt:lpstr>'Forma 4'!VAS073_F_Elektrosenergi632GeriamojoVandens</vt:lpstr>
      <vt:lpstr>VAS073_F_Elektrosenergi632GeriamojoVandens</vt:lpstr>
      <vt:lpstr>'Forma 4'!VAS073_F_Elektrosenergi633GeriamojoVandens</vt:lpstr>
      <vt:lpstr>VAS073_F_Elektrosenergi633GeriamojoVandens</vt:lpstr>
      <vt:lpstr>'Forma 4'!VAS073_F_Elektrosenergi63IsViso</vt:lpstr>
      <vt:lpstr>VAS073_F_Elektrosenergi63IsViso</vt:lpstr>
      <vt:lpstr>'Forma 4'!VAS073_F_Elektrosenergi641NuotekuSurinkimas</vt:lpstr>
      <vt:lpstr>VAS073_F_Elektrosenergi641NuotekuSurinkimas</vt:lpstr>
      <vt:lpstr>'Forma 4'!VAS073_F_Elektrosenergi642NuotekuValymas</vt:lpstr>
      <vt:lpstr>VAS073_F_Elektrosenergi642NuotekuValymas</vt:lpstr>
      <vt:lpstr>'Forma 4'!VAS073_F_Elektrosenergi643NuotekuDumblo</vt:lpstr>
      <vt:lpstr>VAS073_F_Elektrosenergi643NuotekuDumblo</vt:lpstr>
      <vt:lpstr>'Forma 4'!VAS073_F_Elektrosenergi64IsViso</vt:lpstr>
      <vt:lpstr>VAS073_F_Elektrosenergi64IsViso</vt:lpstr>
      <vt:lpstr>'Forma 4'!VAS073_F_Elektrosenergi65PavirsiniuNuoteku</vt:lpstr>
      <vt:lpstr>VAS073_F_Elektrosenergi65PavirsiniuNuoteku</vt:lpstr>
      <vt:lpstr>'Forma 4'!VAS073_F_Elektrosenergi66KitosReguliuojamosios</vt:lpstr>
      <vt:lpstr>VAS073_F_Elektrosenergi66KitosReguliuojamosios</vt:lpstr>
      <vt:lpstr>'Forma 4'!VAS073_F_Elektrosenergi67KitosVeiklos</vt:lpstr>
      <vt:lpstr>VAS073_F_Elektrosenergi67KitosVeiklos</vt:lpstr>
      <vt:lpstr>'Forma 4'!VAS073_F_Elektrosenergi6Apskaitosveikla1</vt:lpstr>
      <vt:lpstr>VAS073_F_Elektrosenergi6Apskaitosveikla1</vt:lpstr>
      <vt:lpstr>'Forma 4'!VAS073_F_Elektrosenergi6Kitareguliuoja1</vt:lpstr>
      <vt:lpstr>VAS073_F_Elektrosenergi6Kitareguliuoja1</vt:lpstr>
      <vt:lpstr>'Forma 4'!VAS073_F_Elektrosenergi71IS</vt:lpstr>
      <vt:lpstr>VAS073_F_Elektrosenergi71IS</vt:lpstr>
      <vt:lpstr>'Forma 4'!VAS073_F_Elektrosenergi731GeriamojoVandens</vt:lpstr>
      <vt:lpstr>VAS073_F_Elektrosenergi731GeriamojoVandens</vt:lpstr>
      <vt:lpstr>'Forma 4'!VAS073_F_Elektrosenergi732GeriamojoVandens</vt:lpstr>
      <vt:lpstr>VAS073_F_Elektrosenergi732GeriamojoVandens</vt:lpstr>
      <vt:lpstr>'Forma 4'!VAS073_F_Elektrosenergi733GeriamojoVandens</vt:lpstr>
      <vt:lpstr>VAS073_F_Elektrosenergi733GeriamojoVandens</vt:lpstr>
      <vt:lpstr>'Forma 4'!VAS073_F_Elektrosenergi73IsViso</vt:lpstr>
      <vt:lpstr>VAS073_F_Elektrosenergi73IsViso</vt:lpstr>
      <vt:lpstr>'Forma 4'!VAS073_F_Elektrosenergi741NuotekuSurinkimas</vt:lpstr>
      <vt:lpstr>VAS073_F_Elektrosenergi741NuotekuSurinkimas</vt:lpstr>
      <vt:lpstr>'Forma 4'!VAS073_F_Elektrosenergi742NuotekuValymas</vt:lpstr>
      <vt:lpstr>VAS073_F_Elektrosenergi742NuotekuValymas</vt:lpstr>
      <vt:lpstr>'Forma 4'!VAS073_F_Elektrosenergi743NuotekuDumblo</vt:lpstr>
      <vt:lpstr>VAS073_F_Elektrosenergi743NuotekuDumblo</vt:lpstr>
      <vt:lpstr>'Forma 4'!VAS073_F_Elektrosenergi74IsViso</vt:lpstr>
      <vt:lpstr>VAS073_F_Elektrosenergi74IsViso</vt:lpstr>
      <vt:lpstr>'Forma 4'!VAS073_F_Elektrosenergi75PavirsiniuNuoteku</vt:lpstr>
      <vt:lpstr>VAS073_F_Elektrosenergi75PavirsiniuNuoteku</vt:lpstr>
      <vt:lpstr>'Forma 4'!VAS073_F_Elektrosenergi76KitosReguliuojamosios</vt:lpstr>
      <vt:lpstr>VAS073_F_Elektrosenergi76KitosReguliuojamosios</vt:lpstr>
      <vt:lpstr>'Forma 4'!VAS073_F_Elektrosenergi77KitosVeiklos</vt:lpstr>
      <vt:lpstr>VAS073_F_Elektrosenergi77KitosVeiklos</vt:lpstr>
      <vt:lpstr>'Forma 4'!VAS073_F_Elektrosenergi7Apskaitosveikla1</vt:lpstr>
      <vt:lpstr>VAS073_F_Elektrosenergi7Apskaitosveikla1</vt:lpstr>
      <vt:lpstr>'Forma 4'!VAS073_F_Elektrosenergi7Kitareguliuoja1</vt:lpstr>
      <vt:lpstr>VAS073_F_Elektrosenergi7Kitareguliuoja1</vt:lpstr>
      <vt:lpstr>'Forma 4'!VAS073_F_Elektrosenergi81IS</vt:lpstr>
      <vt:lpstr>VAS073_F_Elektrosenergi81IS</vt:lpstr>
      <vt:lpstr>'Forma 4'!VAS073_F_Elektrosenergi831GeriamojoVandens</vt:lpstr>
      <vt:lpstr>VAS073_F_Elektrosenergi831GeriamojoVandens</vt:lpstr>
      <vt:lpstr>'Forma 4'!VAS073_F_Elektrosenergi832GeriamojoVandens</vt:lpstr>
      <vt:lpstr>VAS073_F_Elektrosenergi832GeriamojoVandens</vt:lpstr>
      <vt:lpstr>'Forma 4'!VAS073_F_Elektrosenergi833GeriamojoVandens</vt:lpstr>
      <vt:lpstr>VAS073_F_Elektrosenergi833GeriamojoVandens</vt:lpstr>
      <vt:lpstr>'Forma 4'!VAS073_F_Elektrosenergi83IsViso</vt:lpstr>
      <vt:lpstr>VAS073_F_Elektrosenergi83IsViso</vt:lpstr>
      <vt:lpstr>'Forma 4'!VAS073_F_Elektrosenergi841NuotekuSurinkimas</vt:lpstr>
      <vt:lpstr>VAS073_F_Elektrosenergi841NuotekuSurinkimas</vt:lpstr>
      <vt:lpstr>'Forma 4'!VAS073_F_Elektrosenergi842NuotekuValymas</vt:lpstr>
      <vt:lpstr>VAS073_F_Elektrosenergi842NuotekuValymas</vt:lpstr>
      <vt:lpstr>'Forma 4'!VAS073_F_Elektrosenergi843NuotekuDumblo</vt:lpstr>
      <vt:lpstr>VAS073_F_Elektrosenergi843NuotekuDumblo</vt:lpstr>
      <vt:lpstr>'Forma 4'!VAS073_F_Elektrosenergi84IsViso</vt:lpstr>
      <vt:lpstr>VAS073_F_Elektrosenergi84IsViso</vt:lpstr>
      <vt:lpstr>'Forma 4'!VAS073_F_Elektrosenergi85PavirsiniuNuoteku</vt:lpstr>
      <vt:lpstr>VAS073_F_Elektrosenergi85PavirsiniuNuoteku</vt:lpstr>
      <vt:lpstr>'Forma 4'!VAS073_F_Elektrosenergi86KitosReguliuojamosios</vt:lpstr>
      <vt:lpstr>VAS073_F_Elektrosenergi86KitosReguliuojamosios</vt:lpstr>
      <vt:lpstr>'Forma 4'!VAS073_F_Elektrosenergi87KitosVeiklos</vt:lpstr>
      <vt:lpstr>VAS073_F_Elektrosenergi87KitosVeiklos</vt:lpstr>
      <vt:lpstr>'Forma 4'!VAS073_F_Elektrosenergi8Apskaitosveikla1</vt:lpstr>
      <vt:lpstr>VAS073_F_Elektrosenergi8Apskaitosveikla1</vt:lpstr>
      <vt:lpstr>'Forma 4'!VAS073_F_Elektrosenergi8Kitareguliuoja1</vt:lpstr>
      <vt:lpstr>VAS073_F_Elektrosenergi8Kitareguliuoja1</vt:lpstr>
      <vt:lpstr>'Forma 4'!VAS073_F_Finansinessana11IS</vt:lpstr>
      <vt:lpstr>VAS073_F_Finansinessana11IS</vt:lpstr>
      <vt:lpstr>'Forma 4'!VAS073_F_Finansinessana131GeriamojoVandens</vt:lpstr>
      <vt:lpstr>VAS073_F_Finansinessana131GeriamojoVandens</vt:lpstr>
      <vt:lpstr>'Forma 4'!VAS073_F_Finansinessana132GeriamojoVandens</vt:lpstr>
      <vt:lpstr>VAS073_F_Finansinessana132GeriamojoVandens</vt:lpstr>
      <vt:lpstr>'Forma 4'!VAS073_F_Finansinessana133GeriamojoVandens</vt:lpstr>
      <vt:lpstr>VAS073_F_Finansinessana133GeriamojoVandens</vt:lpstr>
      <vt:lpstr>'Forma 4'!VAS073_F_Finansinessana13IsViso</vt:lpstr>
      <vt:lpstr>VAS073_F_Finansinessana13IsViso</vt:lpstr>
      <vt:lpstr>'Forma 4'!VAS073_F_Finansinessana141NuotekuSurinkimas</vt:lpstr>
      <vt:lpstr>VAS073_F_Finansinessana141NuotekuSurinkimas</vt:lpstr>
      <vt:lpstr>'Forma 4'!VAS073_F_Finansinessana142NuotekuValymas</vt:lpstr>
      <vt:lpstr>VAS073_F_Finansinessana142NuotekuValymas</vt:lpstr>
      <vt:lpstr>'Forma 4'!VAS073_F_Finansinessana143NuotekuDumblo</vt:lpstr>
      <vt:lpstr>VAS073_F_Finansinessana143NuotekuDumblo</vt:lpstr>
      <vt:lpstr>'Forma 4'!VAS073_F_Finansinessana14IsViso</vt:lpstr>
      <vt:lpstr>VAS073_F_Finansinessana14IsViso</vt:lpstr>
      <vt:lpstr>'Forma 4'!VAS073_F_Finansinessana15PavirsiniuNuoteku</vt:lpstr>
      <vt:lpstr>VAS073_F_Finansinessana15PavirsiniuNuoteku</vt:lpstr>
      <vt:lpstr>'Forma 4'!VAS073_F_Finansinessana16KitosReguliuojamosios</vt:lpstr>
      <vt:lpstr>VAS073_F_Finansinessana16KitosReguliuojamosios</vt:lpstr>
      <vt:lpstr>'Forma 4'!VAS073_F_Finansinessana17KitosVeiklos</vt:lpstr>
      <vt:lpstr>VAS073_F_Finansinessana17KitosVeiklos</vt:lpstr>
      <vt:lpstr>'Forma 4'!VAS073_F_Finansinessana1Apskaitosveikla1</vt:lpstr>
      <vt:lpstr>VAS073_F_Finansinessana1Apskaitosveikla1</vt:lpstr>
      <vt:lpstr>'Forma 4'!VAS073_F_Finansinessana1Kitareguliuoja1</vt:lpstr>
      <vt:lpstr>VAS073_F_Finansinessana1Kitareguliuoja1</vt:lpstr>
      <vt:lpstr>'Forma 4'!VAS073_F_Finansinessana21IS</vt:lpstr>
      <vt:lpstr>VAS073_F_Finansinessana21IS</vt:lpstr>
      <vt:lpstr>'Forma 4'!VAS073_F_Finansinessana231GeriamojoVandens</vt:lpstr>
      <vt:lpstr>VAS073_F_Finansinessana231GeriamojoVandens</vt:lpstr>
      <vt:lpstr>'Forma 4'!VAS073_F_Finansinessana232GeriamojoVandens</vt:lpstr>
      <vt:lpstr>VAS073_F_Finansinessana232GeriamojoVandens</vt:lpstr>
      <vt:lpstr>'Forma 4'!VAS073_F_Finansinessana233GeriamojoVandens</vt:lpstr>
      <vt:lpstr>VAS073_F_Finansinessana233GeriamojoVandens</vt:lpstr>
      <vt:lpstr>'Forma 4'!VAS073_F_Finansinessana23IsViso</vt:lpstr>
      <vt:lpstr>VAS073_F_Finansinessana23IsViso</vt:lpstr>
      <vt:lpstr>'Forma 4'!VAS073_F_Finansinessana241NuotekuSurinkimas</vt:lpstr>
      <vt:lpstr>VAS073_F_Finansinessana241NuotekuSurinkimas</vt:lpstr>
      <vt:lpstr>'Forma 4'!VAS073_F_Finansinessana242NuotekuValymas</vt:lpstr>
      <vt:lpstr>VAS073_F_Finansinessana242NuotekuValymas</vt:lpstr>
      <vt:lpstr>'Forma 4'!VAS073_F_Finansinessana243NuotekuDumblo</vt:lpstr>
      <vt:lpstr>VAS073_F_Finansinessana243NuotekuDumblo</vt:lpstr>
      <vt:lpstr>'Forma 4'!VAS073_F_Finansinessana24IsViso</vt:lpstr>
      <vt:lpstr>VAS073_F_Finansinessana24IsViso</vt:lpstr>
      <vt:lpstr>'Forma 4'!VAS073_F_Finansinessana25PavirsiniuNuoteku</vt:lpstr>
      <vt:lpstr>VAS073_F_Finansinessana25PavirsiniuNuoteku</vt:lpstr>
      <vt:lpstr>'Forma 4'!VAS073_F_Finansinessana26KitosReguliuojamosios</vt:lpstr>
      <vt:lpstr>VAS073_F_Finansinessana26KitosReguliuojamosios</vt:lpstr>
      <vt:lpstr>'Forma 4'!VAS073_F_Finansinessana27KitosVeiklos</vt:lpstr>
      <vt:lpstr>VAS073_F_Finansinessana27KitosVeiklos</vt:lpstr>
      <vt:lpstr>'Forma 4'!VAS073_F_Finansinessana2Apskaitosveikla1</vt:lpstr>
      <vt:lpstr>VAS073_F_Finansinessana2Apskaitosveikla1</vt:lpstr>
      <vt:lpstr>'Forma 4'!VAS073_F_Finansinessana2Kitareguliuoja1</vt:lpstr>
      <vt:lpstr>VAS073_F_Finansinessana2Kitareguliuoja1</vt:lpstr>
      <vt:lpstr>'Forma 4'!VAS073_F_Finansinessana31IS</vt:lpstr>
      <vt:lpstr>VAS073_F_Finansinessana31IS</vt:lpstr>
      <vt:lpstr>'Forma 4'!VAS073_F_Finansinessana331GeriamojoVandens</vt:lpstr>
      <vt:lpstr>VAS073_F_Finansinessana331GeriamojoVandens</vt:lpstr>
      <vt:lpstr>'Forma 4'!VAS073_F_Finansinessana332GeriamojoVandens</vt:lpstr>
      <vt:lpstr>VAS073_F_Finansinessana332GeriamojoVandens</vt:lpstr>
      <vt:lpstr>'Forma 4'!VAS073_F_Finansinessana333GeriamojoVandens</vt:lpstr>
      <vt:lpstr>VAS073_F_Finansinessana333GeriamojoVandens</vt:lpstr>
      <vt:lpstr>'Forma 4'!VAS073_F_Finansinessana33IsViso</vt:lpstr>
      <vt:lpstr>VAS073_F_Finansinessana33IsViso</vt:lpstr>
      <vt:lpstr>'Forma 4'!VAS073_F_Finansinessana341NuotekuSurinkimas</vt:lpstr>
      <vt:lpstr>VAS073_F_Finansinessana341NuotekuSurinkimas</vt:lpstr>
      <vt:lpstr>'Forma 4'!VAS073_F_Finansinessana342NuotekuValymas</vt:lpstr>
      <vt:lpstr>VAS073_F_Finansinessana342NuotekuValymas</vt:lpstr>
      <vt:lpstr>'Forma 4'!VAS073_F_Finansinessana343NuotekuDumblo</vt:lpstr>
      <vt:lpstr>VAS073_F_Finansinessana343NuotekuDumblo</vt:lpstr>
      <vt:lpstr>'Forma 4'!VAS073_F_Finansinessana34IsViso</vt:lpstr>
      <vt:lpstr>VAS073_F_Finansinessana34IsViso</vt:lpstr>
      <vt:lpstr>'Forma 4'!VAS073_F_Finansinessana35PavirsiniuNuoteku</vt:lpstr>
      <vt:lpstr>VAS073_F_Finansinessana35PavirsiniuNuoteku</vt:lpstr>
      <vt:lpstr>'Forma 4'!VAS073_F_Finansinessana36KitosReguliuojamosios</vt:lpstr>
      <vt:lpstr>VAS073_F_Finansinessana36KitosReguliuojamosios</vt:lpstr>
      <vt:lpstr>'Forma 4'!VAS073_F_Finansinessana37KitosVeiklos</vt:lpstr>
      <vt:lpstr>VAS073_F_Finansinessana37KitosVeiklos</vt:lpstr>
      <vt:lpstr>'Forma 4'!VAS073_F_Finansinessana3Apskaitosveikla1</vt:lpstr>
      <vt:lpstr>VAS073_F_Finansinessana3Apskaitosveikla1</vt:lpstr>
      <vt:lpstr>'Forma 4'!VAS073_F_Finansinessana3Kitareguliuoja1</vt:lpstr>
      <vt:lpstr>VAS073_F_Finansinessana3Kitareguliuoja1</vt:lpstr>
      <vt:lpstr>'Forma 4'!VAS073_F_Geriamojovande111IS</vt:lpstr>
      <vt:lpstr>VAS073_F_Geriamojovande111IS</vt:lpstr>
      <vt:lpstr>'Forma 4'!VAS073_F_Geriamojovande1131GeriamojoVandens</vt:lpstr>
      <vt:lpstr>VAS073_F_Geriamojovande1131GeriamojoVandens</vt:lpstr>
      <vt:lpstr>'Forma 4'!VAS073_F_Geriamojovande1132GeriamojoVandens</vt:lpstr>
      <vt:lpstr>VAS073_F_Geriamojovande1132GeriamojoVandens</vt:lpstr>
      <vt:lpstr>'Forma 4'!VAS073_F_Geriamojovande1133GeriamojoVandens</vt:lpstr>
      <vt:lpstr>VAS073_F_Geriamojovande1133GeriamojoVandens</vt:lpstr>
      <vt:lpstr>'Forma 4'!VAS073_F_Geriamojovande113IsViso</vt:lpstr>
      <vt:lpstr>VAS073_F_Geriamojovande113IsViso</vt:lpstr>
      <vt:lpstr>'Forma 4'!VAS073_F_Geriamojovande1141NuotekuSurinkimas</vt:lpstr>
      <vt:lpstr>VAS073_F_Geriamojovande1141NuotekuSurinkimas</vt:lpstr>
      <vt:lpstr>'Forma 4'!VAS073_F_Geriamojovande1142NuotekuValymas</vt:lpstr>
      <vt:lpstr>VAS073_F_Geriamojovande1142NuotekuValymas</vt:lpstr>
      <vt:lpstr>'Forma 4'!VAS073_F_Geriamojovande1143NuotekuDumblo</vt:lpstr>
      <vt:lpstr>VAS073_F_Geriamojovande1143NuotekuDumblo</vt:lpstr>
      <vt:lpstr>'Forma 4'!VAS073_F_Geriamojovande114IsViso</vt:lpstr>
      <vt:lpstr>VAS073_F_Geriamojovande114IsViso</vt:lpstr>
      <vt:lpstr>'Forma 4'!VAS073_F_Geriamojovande115PavirsiniuNuoteku</vt:lpstr>
      <vt:lpstr>VAS073_F_Geriamojovande115PavirsiniuNuoteku</vt:lpstr>
      <vt:lpstr>'Forma 4'!VAS073_F_Geriamojovande116KitosReguliuojamosios</vt:lpstr>
      <vt:lpstr>VAS073_F_Geriamojovande116KitosReguliuojamosios</vt:lpstr>
      <vt:lpstr>'Forma 4'!VAS073_F_Geriamojovande117KitosVeiklos</vt:lpstr>
      <vt:lpstr>VAS073_F_Geriamojovande117KitosVeiklos</vt:lpstr>
      <vt:lpstr>'Forma 4'!VAS073_F_Geriamojovande11Apskaitosveikla1</vt:lpstr>
      <vt:lpstr>VAS073_F_Geriamojovande11Apskaitosveikla1</vt:lpstr>
      <vt:lpstr>'Forma 4'!VAS073_F_Geriamojovande11Kitareguliuoja1</vt:lpstr>
      <vt:lpstr>VAS073_F_Geriamojovande11Kitareguliuoja1</vt:lpstr>
      <vt:lpstr>'Forma 4'!VAS073_F_Geriamojovande121IS</vt:lpstr>
      <vt:lpstr>VAS073_F_Geriamojovande121IS</vt:lpstr>
      <vt:lpstr>'Forma 4'!VAS073_F_Geriamojovande1231GeriamojoVandens</vt:lpstr>
      <vt:lpstr>VAS073_F_Geriamojovande1231GeriamojoVandens</vt:lpstr>
      <vt:lpstr>'Forma 4'!VAS073_F_Geriamojovande1232GeriamojoVandens</vt:lpstr>
      <vt:lpstr>VAS073_F_Geriamojovande1232GeriamojoVandens</vt:lpstr>
      <vt:lpstr>'Forma 4'!VAS073_F_Geriamojovande1233GeriamojoVandens</vt:lpstr>
      <vt:lpstr>VAS073_F_Geriamojovande1233GeriamojoVandens</vt:lpstr>
      <vt:lpstr>'Forma 4'!VAS073_F_Geriamojovande123IsViso</vt:lpstr>
      <vt:lpstr>VAS073_F_Geriamojovande123IsViso</vt:lpstr>
      <vt:lpstr>'Forma 4'!VAS073_F_Geriamojovande1241NuotekuSurinkimas</vt:lpstr>
      <vt:lpstr>VAS073_F_Geriamojovande1241NuotekuSurinkimas</vt:lpstr>
      <vt:lpstr>'Forma 4'!VAS073_F_Geriamojovande1242NuotekuValymas</vt:lpstr>
      <vt:lpstr>VAS073_F_Geriamojovande1242NuotekuValymas</vt:lpstr>
      <vt:lpstr>'Forma 4'!VAS073_F_Geriamojovande1243NuotekuDumblo</vt:lpstr>
      <vt:lpstr>VAS073_F_Geriamojovande1243NuotekuDumblo</vt:lpstr>
      <vt:lpstr>'Forma 4'!VAS073_F_Geriamojovande124IsViso</vt:lpstr>
      <vt:lpstr>VAS073_F_Geriamojovande124IsViso</vt:lpstr>
      <vt:lpstr>'Forma 4'!VAS073_F_Geriamojovande125PavirsiniuNuoteku</vt:lpstr>
      <vt:lpstr>VAS073_F_Geriamojovande125PavirsiniuNuoteku</vt:lpstr>
      <vt:lpstr>'Forma 4'!VAS073_F_Geriamojovande126KitosReguliuojamosios</vt:lpstr>
      <vt:lpstr>VAS073_F_Geriamojovande126KitosReguliuojamosios</vt:lpstr>
      <vt:lpstr>'Forma 4'!VAS073_F_Geriamojovande127KitosVeiklos</vt:lpstr>
      <vt:lpstr>VAS073_F_Geriamojovande127KitosVeiklos</vt:lpstr>
      <vt:lpstr>'Forma 4'!VAS073_F_Geriamojovande12Apskaitosveikla1</vt:lpstr>
      <vt:lpstr>VAS073_F_Geriamojovande12Apskaitosveikla1</vt:lpstr>
      <vt:lpstr>'Forma 4'!VAS073_F_Geriamojovande12Kitareguliuoja1</vt:lpstr>
      <vt:lpstr>VAS073_F_Geriamojovande12Kitareguliuoja1</vt:lpstr>
      <vt:lpstr>'Forma 4'!VAS073_F_Imokosgarantin11IS</vt:lpstr>
      <vt:lpstr>VAS073_F_Imokosgarantin11IS</vt:lpstr>
      <vt:lpstr>'Forma 4'!VAS073_F_Imokosgarantin131GeriamojoVandens</vt:lpstr>
      <vt:lpstr>VAS073_F_Imokosgarantin131GeriamojoVandens</vt:lpstr>
      <vt:lpstr>'Forma 4'!VAS073_F_Imokosgarantin132GeriamojoVandens</vt:lpstr>
      <vt:lpstr>VAS073_F_Imokosgarantin132GeriamojoVandens</vt:lpstr>
      <vt:lpstr>'Forma 4'!VAS073_F_Imokosgarantin133GeriamojoVandens</vt:lpstr>
      <vt:lpstr>VAS073_F_Imokosgarantin133GeriamojoVandens</vt:lpstr>
      <vt:lpstr>'Forma 4'!VAS073_F_Imokosgarantin13IsViso</vt:lpstr>
      <vt:lpstr>VAS073_F_Imokosgarantin13IsViso</vt:lpstr>
      <vt:lpstr>'Forma 4'!VAS073_F_Imokosgarantin141NuotekuSurinkimas</vt:lpstr>
      <vt:lpstr>VAS073_F_Imokosgarantin141NuotekuSurinkimas</vt:lpstr>
      <vt:lpstr>'Forma 4'!VAS073_F_Imokosgarantin142NuotekuValymas</vt:lpstr>
      <vt:lpstr>VAS073_F_Imokosgarantin142NuotekuValymas</vt:lpstr>
      <vt:lpstr>'Forma 4'!VAS073_F_Imokosgarantin143NuotekuDumblo</vt:lpstr>
      <vt:lpstr>VAS073_F_Imokosgarantin143NuotekuDumblo</vt:lpstr>
      <vt:lpstr>'Forma 4'!VAS073_F_Imokosgarantin14IsViso</vt:lpstr>
      <vt:lpstr>VAS073_F_Imokosgarantin14IsViso</vt:lpstr>
      <vt:lpstr>'Forma 4'!VAS073_F_Imokosgarantin15PavirsiniuNuoteku</vt:lpstr>
      <vt:lpstr>VAS073_F_Imokosgarantin15PavirsiniuNuoteku</vt:lpstr>
      <vt:lpstr>'Forma 4'!VAS073_F_Imokosgarantin16KitosReguliuojamosios</vt:lpstr>
      <vt:lpstr>VAS073_F_Imokosgarantin16KitosReguliuojamosios</vt:lpstr>
      <vt:lpstr>'Forma 4'!VAS073_F_Imokosgarantin17KitosVeiklos</vt:lpstr>
      <vt:lpstr>VAS073_F_Imokosgarantin17KitosVeiklos</vt:lpstr>
      <vt:lpstr>'Forma 4'!VAS073_F_Imokosgarantin1Apskaitosveikla1</vt:lpstr>
      <vt:lpstr>VAS073_F_Imokosgarantin1Apskaitosveikla1</vt:lpstr>
      <vt:lpstr>'Forma 4'!VAS073_F_Imokosgarantin1Kitareguliuoja1</vt:lpstr>
      <vt:lpstr>VAS073_F_Imokosgarantin1Kitareguliuoja1</vt:lpstr>
      <vt:lpstr>'Forma 4'!VAS073_F_Imokuadministr11IS</vt:lpstr>
      <vt:lpstr>VAS073_F_Imokuadministr11IS</vt:lpstr>
      <vt:lpstr>'Forma 4'!VAS073_F_Imokuadministr131GeriamojoVandens</vt:lpstr>
      <vt:lpstr>VAS073_F_Imokuadministr131GeriamojoVandens</vt:lpstr>
      <vt:lpstr>'Forma 4'!VAS073_F_Imokuadministr132GeriamojoVandens</vt:lpstr>
      <vt:lpstr>VAS073_F_Imokuadministr132GeriamojoVandens</vt:lpstr>
      <vt:lpstr>'Forma 4'!VAS073_F_Imokuadministr133GeriamojoVandens</vt:lpstr>
      <vt:lpstr>VAS073_F_Imokuadministr133GeriamojoVandens</vt:lpstr>
      <vt:lpstr>'Forma 4'!VAS073_F_Imokuadministr13IsViso</vt:lpstr>
      <vt:lpstr>VAS073_F_Imokuadministr13IsViso</vt:lpstr>
      <vt:lpstr>'Forma 4'!VAS073_F_Imokuadministr141NuotekuSurinkimas</vt:lpstr>
      <vt:lpstr>VAS073_F_Imokuadministr141NuotekuSurinkimas</vt:lpstr>
      <vt:lpstr>'Forma 4'!VAS073_F_Imokuadministr142NuotekuValymas</vt:lpstr>
      <vt:lpstr>VAS073_F_Imokuadministr142NuotekuValymas</vt:lpstr>
      <vt:lpstr>'Forma 4'!VAS073_F_Imokuadministr143NuotekuDumblo</vt:lpstr>
      <vt:lpstr>VAS073_F_Imokuadministr143NuotekuDumblo</vt:lpstr>
      <vt:lpstr>'Forma 4'!VAS073_F_Imokuadministr14IsViso</vt:lpstr>
      <vt:lpstr>VAS073_F_Imokuadministr14IsViso</vt:lpstr>
      <vt:lpstr>'Forma 4'!VAS073_F_Imokuadministr15PavirsiniuNuoteku</vt:lpstr>
      <vt:lpstr>VAS073_F_Imokuadministr15PavirsiniuNuoteku</vt:lpstr>
      <vt:lpstr>'Forma 4'!VAS073_F_Imokuadministr16KitosReguliuojamosios</vt:lpstr>
      <vt:lpstr>VAS073_F_Imokuadministr16KitosReguliuojamosios</vt:lpstr>
      <vt:lpstr>'Forma 4'!VAS073_F_Imokuadministr17KitosVeiklos</vt:lpstr>
      <vt:lpstr>VAS073_F_Imokuadministr17KitosVeiklos</vt:lpstr>
      <vt:lpstr>'Forma 4'!VAS073_F_Imokuadministr1Apskaitosveikla1</vt:lpstr>
      <vt:lpstr>VAS073_F_Imokuadministr1Apskaitosveikla1</vt:lpstr>
      <vt:lpstr>'Forma 4'!VAS073_F_Imokuadministr1Kitareguliuoja1</vt:lpstr>
      <vt:lpstr>VAS073_F_Imokuadministr1Kitareguliuoja1</vt:lpstr>
      <vt:lpstr>'Forma 4'!VAS073_F_Imokuadministr21IS</vt:lpstr>
      <vt:lpstr>VAS073_F_Imokuadministr21IS</vt:lpstr>
      <vt:lpstr>'Forma 4'!VAS073_F_Imokuadministr231GeriamojoVandens</vt:lpstr>
      <vt:lpstr>VAS073_F_Imokuadministr231GeriamojoVandens</vt:lpstr>
      <vt:lpstr>'Forma 4'!VAS073_F_Imokuadministr232GeriamojoVandens</vt:lpstr>
      <vt:lpstr>VAS073_F_Imokuadministr232GeriamojoVandens</vt:lpstr>
      <vt:lpstr>'Forma 4'!VAS073_F_Imokuadministr233GeriamojoVandens</vt:lpstr>
      <vt:lpstr>VAS073_F_Imokuadministr233GeriamojoVandens</vt:lpstr>
      <vt:lpstr>'Forma 4'!VAS073_F_Imokuadministr23IsViso</vt:lpstr>
      <vt:lpstr>VAS073_F_Imokuadministr23IsViso</vt:lpstr>
      <vt:lpstr>'Forma 4'!VAS073_F_Imokuadministr241NuotekuSurinkimas</vt:lpstr>
      <vt:lpstr>VAS073_F_Imokuadministr241NuotekuSurinkimas</vt:lpstr>
      <vt:lpstr>'Forma 4'!VAS073_F_Imokuadministr242NuotekuValymas</vt:lpstr>
      <vt:lpstr>VAS073_F_Imokuadministr242NuotekuValymas</vt:lpstr>
      <vt:lpstr>'Forma 4'!VAS073_F_Imokuadministr243NuotekuDumblo</vt:lpstr>
      <vt:lpstr>VAS073_F_Imokuadministr243NuotekuDumblo</vt:lpstr>
      <vt:lpstr>'Forma 4'!VAS073_F_Imokuadministr24IsViso</vt:lpstr>
      <vt:lpstr>VAS073_F_Imokuadministr24IsViso</vt:lpstr>
      <vt:lpstr>'Forma 4'!VAS073_F_Imokuadministr25PavirsiniuNuoteku</vt:lpstr>
      <vt:lpstr>VAS073_F_Imokuadministr25PavirsiniuNuoteku</vt:lpstr>
      <vt:lpstr>'Forma 4'!VAS073_F_Imokuadministr26KitosReguliuojamosios</vt:lpstr>
      <vt:lpstr>VAS073_F_Imokuadministr26KitosReguliuojamosios</vt:lpstr>
      <vt:lpstr>'Forma 4'!VAS073_F_Imokuadministr27KitosVeiklos</vt:lpstr>
      <vt:lpstr>VAS073_F_Imokuadministr27KitosVeiklos</vt:lpstr>
      <vt:lpstr>'Forma 4'!VAS073_F_Imokuadministr2Apskaitosveikla1</vt:lpstr>
      <vt:lpstr>VAS073_F_Imokuadministr2Apskaitosveikla1</vt:lpstr>
      <vt:lpstr>'Forma 4'!VAS073_F_Imokuadministr2Kitareguliuoja1</vt:lpstr>
      <vt:lpstr>VAS073_F_Imokuadministr2Kitareguliuoja1</vt:lpstr>
      <vt:lpstr>'Forma 4'!VAS073_F_Imokuadministr31IS</vt:lpstr>
      <vt:lpstr>VAS073_F_Imokuadministr31IS</vt:lpstr>
      <vt:lpstr>'Forma 4'!VAS073_F_Imokuadministr331GeriamojoVandens</vt:lpstr>
      <vt:lpstr>VAS073_F_Imokuadministr331GeriamojoVandens</vt:lpstr>
      <vt:lpstr>'Forma 4'!VAS073_F_Imokuadministr332GeriamojoVandens</vt:lpstr>
      <vt:lpstr>VAS073_F_Imokuadministr332GeriamojoVandens</vt:lpstr>
      <vt:lpstr>'Forma 4'!VAS073_F_Imokuadministr333GeriamojoVandens</vt:lpstr>
      <vt:lpstr>VAS073_F_Imokuadministr333GeriamojoVandens</vt:lpstr>
      <vt:lpstr>'Forma 4'!VAS073_F_Imokuadministr33IsViso</vt:lpstr>
      <vt:lpstr>VAS073_F_Imokuadministr33IsViso</vt:lpstr>
      <vt:lpstr>'Forma 4'!VAS073_F_Imokuadministr341NuotekuSurinkimas</vt:lpstr>
      <vt:lpstr>VAS073_F_Imokuadministr341NuotekuSurinkimas</vt:lpstr>
      <vt:lpstr>'Forma 4'!VAS073_F_Imokuadministr342NuotekuValymas</vt:lpstr>
      <vt:lpstr>VAS073_F_Imokuadministr342NuotekuValymas</vt:lpstr>
      <vt:lpstr>'Forma 4'!VAS073_F_Imokuadministr343NuotekuDumblo</vt:lpstr>
      <vt:lpstr>VAS073_F_Imokuadministr343NuotekuDumblo</vt:lpstr>
      <vt:lpstr>'Forma 4'!VAS073_F_Imokuadministr34IsViso</vt:lpstr>
      <vt:lpstr>VAS073_F_Imokuadministr34IsViso</vt:lpstr>
      <vt:lpstr>'Forma 4'!VAS073_F_Imokuadministr35PavirsiniuNuoteku</vt:lpstr>
      <vt:lpstr>VAS073_F_Imokuadministr35PavirsiniuNuoteku</vt:lpstr>
      <vt:lpstr>'Forma 4'!VAS073_F_Imokuadministr36KitosReguliuojamosios</vt:lpstr>
      <vt:lpstr>VAS073_F_Imokuadministr36KitosReguliuojamosios</vt:lpstr>
      <vt:lpstr>'Forma 4'!VAS073_F_Imokuadministr37KitosVeiklos</vt:lpstr>
      <vt:lpstr>VAS073_F_Imokuadministr37KitosVeiklos</vt:lpstr>
      <vt:lpstr>'Forma 4'!VAS073_F_Imokuadministr3Apskaitosveikla1</vt:lpstr>
      <vt:lpstr>VAS073_F_Imokuadministr3Apskaitosveikla1</vt:lpstr>
      <vt:lpstr>'Forma 4'!VAS073_F_Imokuadministr3Kitareguliuoja1</vt:lpstr>
      <vt:lpstr>VAS073_F_Imokuadministr3Kitareguliuoja1</vt:lpstr>
      <vt:lpstr>'Forma 4'!VAS073_F_Imokuadministr41IS</vt:lpstr>
      <vt:lpstr>VAS073_F_Imokuadministr41IS</vt:lpstr>
      <vt:lpstr>'Forma 4'!VAS073_F_Imokuadministr431GeriamojoVandens</vt:lpstr>
      <vt:lpstr>VAS073_F_Imokuadministr431GeriamojoVandens</vt:lpstr>
      <vt:lpstr>'Forma 4'!VAS073_F_Imokuadministr432GeriamojoVandens</vt:lpstr>
      <vt:lpstr>VAS073_F_Imokuadministr432GeriamojoVandens</vt:lpstr>
      <vt:lpstr>'Forma 4'!VAS073_F_Imokuadministr433GeriamojoVandens</vt:lpstr>
      <vt:lpstr>VAS073_F_Imokuadministr433GeriamojoVandens</vt:lpstr>
      <vt:lpstr>'Forma 4'!VAS073_F_Imokuadministr43IsViso</vt:lpstr>
      <vt:lpstr>VAS073_F_Imokuadministr43IsViso</vt:lpstr>
      <vt:lpstr>'Forma 4'!VAS073_F_Imokuadministr441NuotekuSurinkimas</vt:lpstr>
      <vt:lpstr>VAS073_F_Imokuadministr441NuotekuSurinkimas</vt:lpstr>
      <vt:lpstr>'Forma 4'!VAS073_F_Imokuadministr442NuotekuValymas</vt:lpstr>
      <vt:lpstr>VAS073_F_Imokuadministr442NuotekuValymas</vt:lpstr>
      <vt:lpstr>'Forma 4'!VAS073_F_Imokuadministr443NuotekuDumblo</vt:lpstr>
      <vt:lpstr>VAS073_F_Imokuadministr443NuotekuDumblo</vt:lpstr>
      <vt:lpstr>'Forma 4'!VAS073_F_Imokuadministr44IsViso</vt:lpstr>
      <vt:lpstr>VAS073_F_Imokuadministr44IsViso</vt:lpstr>
      <vt:lpstr>'Forma 4'!VAS073_F_Imokuadministr45PavirsiniuNuoteku</vt:lpstr>
      <vt:lpstr>VAS073_F_Imokuadministr45PavirsiniuNuoteku</vt:lpstr>
      <vt:lpstr>'Forma 4'!VAS073_F_Imokuadministr46KitosReguliuojamosios</vt:lpstr>
      <vt:lpstr>VAS073_F_Imokuadministr46KitosReguliuojamosios</vt:lpstr>
      <vt:lpstr>'Forma 4'!VAS073_F_Imokuadministr47KitosVeiklos</vt:lpstr>
      <vt:lpstr>VAS073_F_Imokuadministr47KitosVeiklos</vt:lpstr>
      <vt:lpstr>'Forma 4'!VAS073_F_Imokuadministr4Apskaitosveikla1</vt:lpstr>
      <vt:lpstr>VAS073_F_Imokuadministr4Apskaitosveikla1</vt:lpstr>
      <vt:lpstr>'Forma 4'!VAS073_F_Imokuadministr4Kitareguliuoja1</vt:lpstr>
      <vt:lpstr>VAS073_F_Imokuadministr4Kitareguliuoja1</vt:lpstr>
      <vt:lpstr>'Forma 4'!VAS073_F_Kanceliariness11IS</vt:lpstr>
      <vt:lpstr>VAS073_F_Kanceliariness11IS</vt:lpstr>
      <vt:lpstr>'Forma 4'!VAS073_F_Kanceliariness131GeriamojoVandens</vt:lpstr>
      <vt:lpstr>VAS073_F_Kanceliariness131GeriamojoVandens</vt:lpstr>
      <vt:lpstr>'Forma 4'!VAS073_F_Kanceliariness132GeriamojoVandens</vt:lpstr>
      <vt:lpstr>VAS073_F_Kanceliariness132GeriamojoVandens</vt:lpstr>
      <vt:lpstr>'Forma 4'!VAS073_F_Kanceliariness133GeriamojoVandens</vt:lpstr>
      <vt:lpstr>VAS073_F_Kanceliariness133GeriamojoVandens</vt:lpstr>
      <vt:lpstr>'Forma 4'!VAS073_F_Kanceliariness13IsViso</vt:lpstr>
      <vt:lpstr>VAS073_F_Kanceliariness13IsViso</vt:lpstr>
      <vt:lpstr>'Forma 4'!VAS073_F_Kanceliariness141NuotekuSurinkimas</vt:lpstr>
      <vt:lpstr>VAS073_F_Kanceliariness141NuotekuSurinkimas</vt:lpstr>
      <vt:lpstr>'Forma 4'!VAS073_F_Kanceliariness142NuotekuValymas</vt:lpstr>
      <vt:lpstr>VAS073_F_Kanceliariness142NuotekuValymas</vt:lpstr>
      <vt:lpstr>'Forma 4'!VAS073_F_Kanceliariness143NuotekuDumblo</vt:lpstr>
      <vt:lpstr>VAS073_F_Kanceliariness143NuotekuDumblo</vt:lpstr>
      <vt:lpstr>'Forma 4'!VAS073_F_Kanceliariness14IsViso</vt:lpstr>
      <vt:lpstr>VAS073_F_Kanceliariness14IsViso</vt:lpstr>
      <vt:lpstr>'Forma 4'!VAS073_F_Kanceliariness15PavirsiniuNuoteku</vt:lpstr>
      <vt:lpstr>VAS073_F_Kanceliariness15PavirsiniuNuoteku</vt:lpstr>
      <vt:lpstr>'Forma 4'!VAS073_F_Kanceliariness16KitosReguliuojamosios</vt:lpstr>
      <vt:lpstr>VAS073_F_Kanceliariness16KitosReguliuojamosios</vt:lpstr>
      <vt:lpstr>'Forma 4'!VAS073_F_Kanceliariness17KitosVeiklos</vt:lpstr>
      <vt:lpstr>VAS073_F_Kanceliariness17KitosVeiklos</vt:lpstr>
      <vt:lpstr>'Forma 4'!VAS073_F_Kanceliariness1Apskaitosveikla1</vt:lpstr>
      <vt:lpstr>VAS073_F_Kanceliariness1Apskaitosveikla1</vt:lpstr>
      <vt:lpstr>'Forma 4'!VAS073_F_Kanceliariness1Kitareguliuoja1</vt:lpstr>
      <vt:lpstr>VAS073_F_Kanceliariness1Kitareguliuoja1</vt:lpstr>
      <vt:lpstr>'Forma 4'!VAS073_F_Kanceliariness21IS</vt:lpstr>
      <vt:lpstr>VAS073_F_Kanceliariness21IS</vt:lpstr>
      <vt:lpstr>'Forma 4'!VAS073_F_Kanceliariness231GeriamojoVandens</vt:lpstr>
      <vt:lpstr>VAS073_F_Kanceliariness231GeriamojoVandens</vt:lpstr>
      <vt:lpstr>'Forma 4'!VAS073_F_Kanceliariness232GeriamojoVandens</vt:lpstr>
      <vt:lpstr>VAS073_F_Kanceliariness232GeriamojoVandens</vt:lpstr>
      <vt:lpstr>'Forma 4'!VAS073_F_Kanceliariness233GeriamojoVandens</vt:lpstr>
      <vt:lpstr>VAS073_F_Kanceliariness233GeriamojoVandens</vt:lpstr>
      <vt:lpstr>'Forma 4'!VAS073_F_Kanceliariness23IsViso</vt:lpstr>
      <vt:lpstr>VAS073_F_Kanceliariness23IsViso</vt:lpstr>
      <vt:lpstr>'Forma 4'!VAS073_F_Kanceliariness241NuotekuSurinkimas</vt:lpstr>
      <vt:lpstr>VAS073_F_Kanceliariness241NuotekuSurinkimas</vt:lpstr>
      <vt:lpstr>'Forma 4'!VAS073_F_Kanceliariness242NuotekuValymas</vt:lpstr>
      <vt:lpstr>VAS073_F_Kanceliariness242NuotekuValymas</vt:lpstr>
      <vt:lpstr>'Forma 4'!VAS073_F_Kanceliariness243NuotekuDumblo</vt:lpstr>
      <vt:lpstr>VAS073_F_Kanceliariness243NuotekuDumblo</vt:lpstr>
      <vt:lpstr>'Forma 4'!VAS073_F_Kanceliariness24IsViso</vt:lpstr>
      <vt:lpstr>VAS073_F_Kanceliariness24IsViso</vt:lpstr>
      <vt:lpstr>'Forma 4'!VAS073_F_Kanceliariness25PavirsiniuNuoteku</vt:lpstr>
      <vt:lpstr>VAS073_F_Kanceliariness25PavirsiniuNuoteku</vt:lpstr>
      <vt:lpstr>'Forma 4'!VAS073_F_Kanceliariness26KitosReguliuojamosios</vt:lpstr>
      <vt:lpstr>VAS073_F_Kanceliariness26KitosReguliuojamosios</vt:lpstr>
      <vt:lpstr>'Forma 4'!VAS073_F_Kanceliariness27KitosVeiklos</vt:lpstr>
      <vt:lpstr>VAS073_F_Kanceliariness27KitosVeiklos</vt:lpstr>
      <vt:lpstr>'Forma 4'!VAS073_F_Kanceliariness2Apskaitosveikla1</vt:lpstr>
      <vt:lpstr>VAS073_F_Kanceliariness2Apskaitosveikla1</vt:lpstr>
      <vt:lpstr>'Forma 4'!VAS073_F_Kanceliariness2Kitareguliuoja1</vt:lpstr>
      <vt:lpstr>VAS073_F_Kanceliariness2Kitareguliuoja1</vt:lpstr>
      <vt:lpstr>'Forma 4'!VAS073_F_Kanceliariness31IS</vt:lpstr>
      <vt:lpstr>VAS073_F_Kanceliariness31IS</vt:lpstr>
      <vt:lpstr>'Forma 4'!VAS073_F_Kanceliariness331GeriamojoVandens</vt:lpstr>
      <vt:lpstr>VAS073_F_Kanceliariness331GeriamojoVandens</vt:lpstr>
      <vt:lpstr>'Forma 4'!VAS073_F_Kanceliariness332GeriamojoVandens</vt:lpstr>
      <vt:lpstr>VAS073_F_Kanceliariness332GeriamojoVandens</vt:lpstr>
      <vt:lpstr>'Forma 4'!VAS073_F_Kanceliariness333GeriamojoVandens</vt:lpstr>
      <vt:lpstr>VAS073_F_Kanceliariness333GeriamojoVandens</vt:lpstr>
      <vt:lpstr>'Forma 4'!VAS073_F_Kanceliariness33IsViso</vt:lpstr>
      <vt:lpstr>VAS073_F_Kanceliariness33IsViso</vt:lpstr>
      <vt:lpstr>'Forma 4'!VAS073_F_Kanceliariness341NuotekuSurinkimas</vt:lpstr>
      <vt:lpstr>VAS073_F_Kanceliariness341NuotekuSurinkimas</vt:lpstr>
      <vt:lpstr>'Forma 4'!VAS073_F_Kanceliariness342NuotekuValymas</vt:lpstr>
      <vt:lpstr>VAS073_F_Kanceliariness342NuotekuValymas</vt:lpstr>
      <vt:lpstr>'Forma 4'!VAS073_F_Kanceliariness343NuotekuDumblo</vt:lpstr>
      <vt:lpstr>VAS073_F_Kanceliariness343NuotekuDumblo</vt:lpstr>
      <vt:lpstr>'Forma 4'!VAS073_F_Kanceliariness34IsViso</vt:lpstr>
      <vt:lpstr>VAS073_F_Kanceliariness34IsViso</vt:lpstr>
      <vt:lpstr>'Forma 4'!VAS073_F_Kanceliariness35PavirsiniuNuoteku</vt:lpstr>
      <vt:lpstr>VAS073_F_Kanceliariness35PavirsiniuNuoteku</vt:lpstr>
      <vt:lpstr>'Forma 4'!VAS073_F_Kanceliariness36KitosReguliuojamosios</vt:lpstr>
      <vt:lpstr>VAS073_F_Kanceliariness36KitosReguliuojamosios</vt:lpstr>
      <vt:lpstr>'Forma 4'!VAS073_F_Kanceliariness37KitosVeiklos</vt:lpstr>
      <vt:lpstr>VAS073_F_Kanceliariness37KitosVeiklos</vt:lpstr>
      <vt:lpstr>'Forma 4'!VAS073_F_Kanceliariness3Apskaitosveikla1</vt:lpstr>
      <vt:lpstr>VAS073_F_Kanceliariness3Apskaitosveikla1</vt:lpstr>
      <vt:lpstr>'Forma 4'!VAS073_F_Kanceliariness3Kitareguliuoja1</vt:lpstr>
      <vt:lpstr>VAS073_F_Kanceliariness3Kitareguliuoja1</vt:lpstr>
      <vt:lpstr>'Forma 4'!VAS073_F_Kanceliariness41IS</vt:lpstr>
      <vt:lpstr>VAS073_F_Kanceliariness41IS</vt:lpstr>
      <vt:lpstr>'Forma 4'!VAS073_F_Kanceliariness431GeriamojoVandens</vt:lpstr>
      <vt:lpstr>VAS073_F_Kanceliariness431GeriamojoVandens</vt:lpstr>
      <vt:lpstr>'Forma 4'!VAS073_F_Kanceliariness432GeriamojoVandens</vt:lpstr>
      <vt:lpstr>VAS073_F_Kanceliariness432GeriamojoVandens</vt:lpstr>
      <vt:lpstr>'Forma 4'!VAS073_F_Kanceliariness433GeriamojoVandens</vt:lpstr>
      <vt:lpstr>VAS073_F_Kanceliariness433GeriamojoVandens</vt:lpstr>
      <vt:lpstr>'Forma 4'!VAS073_F_Kanceliariness43IsViso</vt:lpstr>
      <vt:lpstr>VAS073_F_Kanceliariness43IsViso</vt:lpstr>
      <vt:lpstr>'Forma 4'!VAS073_F_Kanceliariness441NuotekuSurinkimas</vt:lpstr>
      <vt:lpstr>VAS073_F_Kanceliariness441NuotekuSurinkimas</vt:lpstr>
      <vt:lpstr>'Forma 4'!VAS073_F_Kanceliariness442NuotekuValymas</vt:lpstr>
      <vt:lpstr>VAS073_F_Kanceliariness442NuotekuValymas</vt:lpstr>
      <vt:lpstr>'Forma 4'!VAS073_F_Kanceliariness443NuotekuDumblo</vt:lpstr>
      <vt:lpstr>VAS073_F_Kanceliariness443NuotekuDumblo</vt:lpstr>
      <vt:lpstr>'Forma 4'!VAS073_F_Kanceliariness44IsViso</vt:lpstr>
      <vt:lpstr>VAS073_F_Kanceliariness44IsViso</vt:lpstr>
      <vt:lpstr>'Forma 4'!VAS073_F_Kanceliariness45PavirsiniuNuoteku</vt:lpstr>
      <vt:lpstr>VAS073_F_Kanceliariness45PavirsiniuNuoteku</vt:lpstr>
      <vt:lpstr>'Forma 4'!VAS073_F_Kanceliariness46KitosReguliuojamosios</vt:lpstr>
      <vt:lpstr>VAS073_F_Kanceliariness46KitosReguliuojamosios</vt:lpstr>
      <vt:lpstr>'Forma 4'!VAS073_F_Kanceliariness47KitosVeiklos</vt:lpstr>
      <vt:lpstr>VAS073_F_Kanceliariness47KitosVeiklos</vt:lpstr>
      <vt:lpstr>'Forma 4'!VAS073_F_Kanceliariness4Apskaitosveikla1</vt:lpstr>
      <vt:lpstr>VAS073_F_Kanceliariness4Apskaitosveikla1</vt:lpstr>
      <vt:lpstr>'Forma 4'!VAS073_F_Kanceliariness4Kitareguliuoja1</vt:lpstr>
      <vt:lpstr>VAS073_F_Kanceliariness4Kitareguliuoja1</vt:lpstr>
      <vt:lpstr>'Forma 4'!VAS073_F_Kintamosiospas11IS</vt:lpstr>
      <vt:lpstr>VAS073_F_Kintamosiospas11IS</vt:lpstr>
      <vt:lpstr>'Forma 4'!VAS073_F_Kintamosiospas131GeriamojoVandens</vt:lpstr>
      <vt:lpstr>VAS073_F_Kintamosiospas131GeriamojoVandens</vt:lpstr>
      <vt:lpstr>'Forma 4'!VAS073_F_Kintamosiospas132GeriamojoVandens</vt:lpstr>
      <vt:lpstr>VAS073_F_Kintamosiospas132GeriamojoVandens</vt:lpstr>
      <vt:lpstr>'Forma 4'!VAS073_F_Kintamosiospas133GeriamojoVandens</vt:lpstr>
      <vt:lpstr>VAS073_F_Kintamosiospas133GeriamojoVandens</vt:lpstr>
      <vt:lpstr>'Forma 4'!VAS073_F_Kintamosiospas13IsViso</vt:lpstr>
      <vt:lpstr>VAS073_F_Kintamosiospas13IsViso</vt:lpstr>
      <vt:lpstr>'Forma 4'!VAS073_F_Kintamosiospas141NuotekuSurinkimas</vt:lpstr>
      <vt:lpstr>VAS073_F_Kintamosiospas141NuotekuSurinkimas</vt:lpstr>
      <vt:lpstr>'Forma 4'!VAS073_F_Kintamosiospas142NuotekuValymas</vt:lpstr>
      <vt:lpstr>VAS073_F_Kintamosiospas142NuotekuValymas</vt:lpstr>
      <vt:lpstr>'Forma 4'!VAS073_F_Kintamosiospas143NuotekuDumblo</vt:lpstr>
      <vt:lpstr>VAS073_F_Kintamosiospas143NuotekuDumblo</vt:lpstr>
      <vt:lpstr>'Forma 4'!VAS073_F_Kintamosiospas14IsViso</vt:lpstr>
      <vt:lpstr>VAS073_F_Kintamosiospas14IsViso</vt:lpstr>
      <vt:lpstr>'Forma 4'!VAS073_F_Kintamosiospas15PavirsiniuNuoteku</vt:lpstr>
      <vt:lpstr>VAS073_F_Kintamosiospas15PavirsiniuNuoteku</vt:lpstr>
      <vt:lpstr>'Forma 4'!VAS073_F_Kintamosiospas16KitosReguliuojamosios</vt:lpstr>
      <vt:lpstr>VAS073_F_Kintamosiospas16KitosReguliuojamosios</vt:lpstr>
      <vt:lpstr>'Forma 4'!VAS073_F_Kintamosiospas17KitosVeiklos</vt:lpstr>
      <vt:lpstr>VAS073_F_Kintamosiospas17KitosVeiklos</vt:lpstr>
      <vt:lpstr>'Forma 4'!VAS073_F_Kintamosiospas1Apskaitosveikla1</vt:lpstr>
      <vt:lpstr>VAS073_F_Kintamosiospas1Apskaitosveikla1</vt:lpstr>
      <vt:lpstr>'Forma 4'!VAS073_F_Kintamosiospas1Kitareguliuoja1</vt:lpstr>
      <vt:lpstr>VAS073_F_Kintamosiospas1Kitareguliuoja1</vt:lpstr>
      <vt:lpstr>'Forma 4'!VAS073_F_Kitosadministr11IS</vt:lpstr>
      <vt:lpstr>VAS073_F_Kitosadministr11IS</vt:lpstr>
      <vt:lpstr>'Forma 4'!VAS073_F_Kitosadministr131GeriamojoVandens</vt:lpstr>
      <vt:lpstr>VAS073_F_Kitosadministr131GeriamojoVandens</vt:lpstr>
      <vt:lpstr>'Forma 4'!VAS073_F_Kitosadministr132GeriamojoVandens</vt:lpstr>
      <vt:lpstr>VAS073_F_Kitosadministr132GeriamojoVandens</vt:lpstr>
      <vt:lpstr>'Forma 4'!VAS073_F_Kitosadministr133GeriamojoVandens</vt:lpstr>
      <vt:lpstr>VAS073_F_Kitosadministr133GeriamojoVandens</vt:lpstr>
      <vt:lpstr>'Forma 4'!VAS073_F_Kitosadministr13IsViso</vt:lpstr>
      <vt:lpstr>VAS073_F_Kitosadministr13IsViso</vt:lpstr>
      <vt:lpstr>'Forma 4'!VAS073_F_Kitosadministr141NuotekuSurinkimas</vt:lpstr>
      <vt:lpstr>VAS073_F_Kitosadministr141NuotekuSurinkimas</vt:lpstr>
      <vt:lpstr>'Forma 4'!VAS073_F_Kitosadministr142NuotekuValymas</vt:lpstr>
      <vt:lpstr>VAS073_F_Kitosadministr142NuotekuValymas</vt:lpstr>
      <vt:lpstr>'Forma 4'!VAS073_F_Kitosadministr143NuotekuDumblo</vt:lpstr>
      <vt:lpstr>VAS073_F_Kitosadministr143NuotekuDumblo</vt:lpstr>
      <vt:lpstr>'Forma 4'!VAS073_F_Kitosadministr14IsViso</vt:lpstr>
      <vt:lpstr>VAS073_F_Kitosadministr14IsViso</vt:lpstr>
      <vt:lpstr>'Forma 4'!VAS073_F_Kitosadministr15PavirsiniuNuoteku</vt:lpstr>
      <vt:lpstr>VAS073_F_Kitosadministr15PavirsiniuNuoteku</vt:lpstr>
      <vt:lpstr>'Forma 4'!VAS073_F_Kitosadministr16KitosReguliuojamosios</vt:lpstr>
      <vt:lpstr>VAS073_F_Kitosadministr16KitosReguliuojamosios</vt:lpstr>
      <vt:lpstr>'Forma 4'!VAS073_F_Kitosadministr17KitosVeiklos</vt:lpstr>
      <vt:lpstr>VAS073_F_Kitosadministr17KitosVeiklos</vt:lpstr>
      <vt:lpstr>'Forma 4'!VAS073_F_Kitosadministr1Apskaitosveikla1</vt:lpstr>
      <vt:lpstr>VAS073_F_Kitosadministr1Apskaitosveikla1</vt:lpstr>
      <vt:lpstr>'Forma 4'!VAS073_F_Kitosadministr1Kitareguliuoja1</vt:lpstr>
      <vt:lpstr>VAS073_F_Kitosadministr1Kitareguliuoja1</vt:lpstr>
      <vt:lpstr>'Forma 4'!VAS073_F_Kitosadministr21IS</vt:lpstr>
      <vt:lpstr>VAS073_F_Kitosadministr21IS</vt:lpstr>
      <vt:lpstr>'Forma 4'!VAS073_F_Kitosadministr231GeriamojoVandens</vt:lpstr>
      <vt:lpstr>VAS073_F_Kitosadministr231GeriamojoVandens</vt:lpstr>
      <vt:lpstr>'Forma 4'!VAS073_F_Kitosadministr232GeriamojoVandens</vt:lpstr>
      <vt:lpstr>VAS073_F_Kitosadministr232GeriamojoVandens</vt:lpstr>
      <vt:lpstr>'Forma 4'!VAS073_F_Kitosadministr233GeriamojoVandens</vt:lpstr>
      <vt:lpstr>VAS073_F_Kitosadministr233GeriamojoVandens</vt:lpstr>
      <vt:lpstr>'Forma 4'!VAS073_F_Kitosadministr23IsViso</vt:lpstr>
      <vt:lpstr>VAS073_F_Kitosadministr23IsViso</vt:lpstr>
      <vt:lpstr>'Forma 4'!VAS073_F_Kitosadministr241NuotekuSurinkimas</vt:lpstr>
      <vt:lpstr>VAS073_F_Kitosadministr241NuotekuSurinkimas</vt:lpstr>
      <vt:lpstr>'Forma 4'!VAS073_F_Kitosadministr242NuotekuValymas</vt:lpstr>
      <vt:lpstr>VAS073_F_Kitosadministr242NuotekuValymas</vt:lpstr>
      <vt:lpstr>'Forma 4'!VAS073_F_Kitosadministr243NuotekuDumblo</vt:lpstr>
      <vt:lpstr>VAS073_F_Kitosadministr243NuotekuDumblo</vt:lpstr>
      <vt:lpstr>'Forma 4'!VAS073_F_Kitosadministr24IsViso</vt:lpstr>
      <vt:lpstr>VAS073_F_Kitosadministr24IsViso</vt:lpstr>
      <vt:lpstr>'Forma 4'!VAS073_F_Kitosadministr25PavirsiniuNuoteku</vt:lpstr>
      <vt:lpstr>VAS073_F_Kitosadministr25PavirsiniuNuoteku</vt:lpstr>
      <vt:lpstr>'Forma 4'!VAS073_F_Kitosadministr26KitosReguliuojamosios</vt:lpstr>
      <vt:lpstr>VAS073_F_Kitosadministr26KitosReguliuojamosios</vt:lpstr>
      <vt:lpstr>'Forma 4'!VAS073_F_Kitosadministr27KitosVeiklos</vt:lpstr>
      <vt:lpstr>VAS073_F_Kitosadministr27KitosVeiklos</vt:lpstr>
      <vt:lpstr>'Forma 4'!VAS073_F_Kitosadministr2Apskaitosveikla1</vt:lpstr>
      <vt:lpstr>VAS073_F_Kitosadministr2Apskaitosveikla1</vt:lpstr>
      <vt:lpstr>'Forma 4'!VAS073_F_Kitosadministr2Kitareguliuoja1</vt:lpstr>
      <vt:lpstr>VAS073_F_Kitosadministr2Kitareguliuoja1</vt:lpstr>
      <vt:lpstr>'Forma 4'!VAS073_F_Kitosadministr31IS</vt:lpstr>
      <vt:lpstr>VAS073_F_Kitosadministr31IS</vt:lpstr>
      <vt:lpstr>'Forma 4'!VAS073_F_Kitosadministr331GeriamojoVandens</vt:lpstr>
      <vt:lpstr>VAS073_F_Kitosadministr331GeriamojoVandens</vt:lpstr>
      <vt:lpstr>'Forma 4'!VAS073_F_Kitosadministr332GeriamojoVandens</vt:lpstr>
      <vt:lpstr>VAS073_F_Kitosadministr332GeriamojoVandens</vt:lpstr>
      <vt:lpstr>'Forma 4'!VAS073_F_Kitosadministr333GeriamojoVandens</vt:lpstr>
      <vt:lpstr>VAS073_F_Kitosadministr333GeriamojoVandens</vt:lpstr>
      <vt:lpstr>'Forma 4'!VAS073_F_Kitosadministr33IsViso</vt:lpstr>
      <vt:lpstr>VAS073_F_Kitosadministr33IsViso</vt:lpstr>
      <vt:lpstr>'Forma 4'!VAS073_F_Kitosadministr341NuotekuSurinkimas</vt:lpstr>
      <vt:lpstr>VAS073_F_Kitosadministr341NuotekuSurinkimas</vt:lpstr>
      <vt:lpstr>'Forma 4'!VAS073_F_Kitosadministr342NuotekuValymas</vt:lpstr>
      <vt:lpstr>VAS073_F_Kitosadministr342NuotekuValymas</vt:lpstr>
      <vt:lpstr>'Forma 4'!VAS073_F_Kitosadministr343NuotekuDumblo</vt:lpstr>
      <vt:lpstr>VAS073_F_Kitosadministr343NuotekuDumblo</vt:lpstr>
      <vt:lpstr>'Forma 4'!VAS073_F_Kitosadministr34IsViso</vt:lpstr>
      <vt:lpstr>VAS073_F_Kitosadministr34IsViso</vt:lpstr>
      <vt:lpstr>'Forma 4'!VAS073_F_Kitosadministr35PavirsiniuNuoteku</vt:lpstr>
      <vt:lpstr>VAS073_F_Kitosadministr35PavirsiniuNuoteku</vt:lpstr>
      <vt:lpstr>'Forma 4'!VAS073_F_Kitosadministr36KitosReguliuojamosios</vt:lpstr>
      <vt:lpstr>VAS073_F_Kitosadministr36KitosReguliuojamosios</vt:lpstr>
      <vt:lpstr>'Forma 4'!VAS073_F_Kitosadministr37KitosVeiklos</vt:lpstr>
      <vt:lpstr>VAS073_F_Kitosadministr37KitosVeiklos</vt:lpstr>
      <vt:lpstr>'Forma 4'!VAS073_F_Kitosadministr3Apskaitosveikla1</vt:lpstr>
      <vt:lpstr>VAS073_F_Kitosadministr3Apskaitosveikla1</vt:lpstr>
      <vt:lpstr>'Forma 4'!VAS073_F_Kitosadministr3Kitareguliuoja1</vt:lpstr>
      <vt:lpstr>VAS073_F_Kitosadministr3Kitareguliuoja1</vt:lpstr>
      <vt:lpstr>'Forma 4'!VAS073_F_Kitosadministr41IS</vt:lpstr>
      <vt:lpstr>VAS073_F_Kitosadministr41IS</vt:lpstr>
      <vt:lpstr>'Forma 4'!VAS073_F_Kitosadministr431GeriamojoVandens</vt:lpstr>
      <vt:lpstr>VAS073_F_Kitosadministr431GeriamojoVandens</vt:lpstr>
      <vt:lpstr>'Forma 4'!VAS073_F_Kitosadministr432GeriamojoVandens</vt:lpstr>
      <vt:lpstr>VAS073_F_Kitosadministr432GeriamojoVandens</vt:lpstr>
      <vt:lpstr>'Forma 4'!VAS073_F_Kitosadministr433GeriamojoVandens</vt:lpstr>
      <vt:lpstr>VAS073_F_Kitosadministr433GeriamojoVandens</vt:lpstr>
      <vt:lpstr>'Forma 4'!VAS073_F_Kitosadministr43IsViso</vt:lpstr>
      <vt:lpstr>VAS073_F_Kitosadministr43IsViso</vt:lpstr>
      <vt:lpstr>'Forma 4'!VAS073_F_Kitosadministr441NuotekuSurinkimas</vt:lpstr>
      <vt:lpstr>VAS073_F_Kitosadministr441NuotekuSurinkimas</vt:lpstr>
      <vt:lpstr>'Forma 4'!VAS073_F_Kitosadministr442NuotekuValymas</vt:lpstr>
      <vt:lpstr>VAS073_F_Kitosadministr442NuotekuValymas</vt:lpstr>
      <vt:lpstr>'Forma 4'!VAS073_F_Kitosadministr443NuotekuDumblo</vt:lpstr>
      <vt:lpstr>VAS073_F_Kitosadministr443NuotekuDumblo</vt:lpstr>
      <vt:lpstr>'Forma 4'!VAS073_F_Kitosadministr44IsViso</vt:lpstr>
      <vt:lpstr>VAS073_F_Kitosadministr44IsViso</vt:lpstr>
      <vt:lpstr>'Forma 4'!VAS073_F_Kitosadministr45PavirsiniuNuoteku</vt:lpstr>
      <vt:lpstr>VAS073_F_Kitosadministr45PavirsiniuNuoteku</vt:lpstr>
      <vt:lpstr>'Forma 4'!VAS073_F_Kitosadministr46KitosReguliuojamosios</vt:lpstr>
      <vt:lpstr>VAS073_F_Kitosadministr46KitosReguliuojamosios</vt:lpstr>
      <vt:lpstr>'Forma 4'!VAS073_F_Kitosadministr47KitosVeiklos</vt:lpstr>
      <vt:lpstr>VAS073_F_Kitosadministr47KitosVeiklos</vt:lpstr>
      <vt:lpstr>'Forma 4'!VAS073_F_Kitosadministr4Apskaitosveikla1</vt:lpstr>
      <vt:lpstr>VAS073_F_Kitosadministr4Apskaitosveikla1</vt:lpstr>
      <vt:lpstr>'Forma 4'!VAS073_F_Kitosadministr4Kitareguliuoja1</vt:lpstr>
      <vt:lpstr>VAS073_F_Kitosadministr4Kitareguliuoja1</vt:lpstr>
      <vt:lpstr>'Forma 4'!VAS073_F_Kitosfinansine11IS</vt:lpstr>
      <vt:lpstr>VAS073_F_Kitosfinansine11IS</vt:lpstr>
      <vt:lpstr>'Forma 4'!VAS073_F_Kitosfinansine131GeriamojoVandens</vt:lpstr>
      <vt:lpstr>VAS073_F_Kitosfinansine131GeriamojoVandens</vt:lpstr>
      <vt:lpstr>'Forma 4'!VAS073_F_Kitosfinansine132GeriamojoVandens</vt:lpstr>
      <vt:lpstr>VAS073_F_Kitosfinansine132GeriamojoVandens</vt:lpstr>
      <vt:lpstr>'Forma 4'!VAS073_F_Kitosfinansine133GeriamojoVandens</vt:lpstr>
      <vt:lpstr>VAS073_F_Kitosfinansine133GeriamojoVandens</vt:lpstr>
      <vt:lpstr>'Forma 4'!VAS073_F_Kitosfinansine13IsViso</vt:lpstr>
      <vt:lpstr>VAS073_F_Kitosfinansine13IsViso</vt:lpstr>
      <vt:lpstr>'Forma 4'!VAS073_F_Kitosfinansine141NuotekuSurinkimas</vt:lpstr>
      <vt:lpstr>VAS073_F_Kitosfinansine141NuotekuSurinkimas</vt:lpstr>
      <vt:lpstr>'Forma 4'!VAS073_F_Kitosfinansine142NuotekuValymas</vt:lpstr>
      <vt:lpstr>VAS073_F_Kitosfinansine142NuotekuValymas</vt:lpstr>
      <vt:lpstr>'Forma 4'!VAS073_F_Kitosfinansine143NuotekuDumblo</vt:lpstr>
      <vt:lpstr>VAS073_F_Kitosfinansine143NuotekuDumblo</vt:lpstr>
      <vt:lpstr>'Forma 4'!VAS073_F_Kitosfinansine14IsViso</vt:lpstr>
      <vt:lpstr>VAS073_F_Kitosfinansine14IsViso</vt:lpstr>
      <vt:lpstr>'Forma 4'!VAS073_F_Kitosfinansine15PavirsiniuNuoteku</vt:lpstr>
      <vt:lpstr>VAS073_F_Kitosfinansine15PavirsiniuNuoteku</vt:lpstr>
      <vt:lpstr>'Forma 4'!VAS073_F_Kitosfinansine16KitosReguliuojamosios</vt:lpstr>
      <vt:lpstr>VAS073_F_Kitosfinansine16KitosReguliuojamosios</vt:lpstr>
      <vt:lpstr>'Forma 4'!VAS073_F_Kitosfinansine17KitosVeiklos</vt:lpstr>
      <vt:lpstr>VAS073_F_Kitosfinansine17KitosVeiklos</vt:lpstr>
      <vt:lpstr>'Forma 4'!VAS073_F_Kitosfinansine1Apskaitosveikla1</vt:lpstr>
      <vt:lpstr>VAS073_F_Kitosfinansine1Apskaitosveikla1</vt:lpstr>
      <vt:lpstr>'Forma 4'!VAS073_F_Kitosfinansine1Kitareguliuoja1</vt:lpstr>
      <vt:lpstr>VAS073_F_Kitosfinansine1Kitareguliuoja1</vt:lpstr>
      <vt:lpstr>'Forma 4'!VAS073_F_Kitosfinansine21IS</vt:lpstr>
      <vt:lpstr>VAS073_F_Kitosfinansine21IS</vt:lpstr>
      <vt:lpstr>'Forma 4'!VAS073_F_Kitosfinansine231GeriamojoVandens</vt:lpstr>
      <vt:lpstr>VAS073_F_Kitosfinansine231GeriamojoVandens</vt:lpstr>
      <vt:lpstr>'Forma 4'!VAS073_F_Kitosfinansine232GeriamojoVandens</vt:lpstr>
      <vt:lpstr>VAS073_F_Kitosfinansine232GeriamojoVandens</vt:lpstr>
      <vt:lpstr>'Forma 4'!VAS073_F_Kitosfinansine233GeriamojoVandens</vt:lpstr>
      <vt:lpstr>VAS073_F_Kitosfinansine233GeriamojoVandens</vt:lpstr>
      <vt:lpstr>'Forma 4'!VAS073_F_Kitosfinansine23IsViso</vt:lpstr>
      <vt:lpstr>VAS073_F_Kitosfinansine23IsViso</vt:lpstr>
      <vt:lpstr>'Forma 4'!VAS073_F_Kitosfinansine241NuotekuSurinkimas</vt:lpstr>
      <vt:lpstr>VAS073_F_Kitosfinansine241NuotekuSurinkimas</vt:lpstr>
      <vt:lpstr>'Forma 4'!VAS073_F_Kitosfinansine242NuotekuValymas</vt:lpstr>
      <vt:lpstr>VAS073_F_Kitosfinansine242NuotekuValymas</vt:lpstr>
      <vt:lpstr>'Forma 4'!VAS073_F_Kitosfinansine243NuotekuDumblo</vt:lpstr>
      <vt:lpstr>VAS073_F_Kitosfinansine243NuotekuDumblo</vt:lpstr>
      <vt:lpstr>'Forma 4'!VAS073_F_Kitosfinansine24IsViso</vt:lpstr>
      <vt:lpstr>VAS073_F_Kitosfinansine24IsViso</vt:lpstr>
      <vt:lpstr>'Forma 4'!VAS073_F_Kitosfinansine25PavirsiniuNuoteku</vt:lpstr>
      <vt:lpstr>VAS073_F_Kitosfinansine25PavirsiniuNuoteku</vt:lpstr>
      <vt:lpstr>'Forma 4'!VAS073_F_Kitosfinansine26KitosReguliuojamosios</vt:lpstr>
      <vt:lpstr>VAS073_F_Kitosfinansine26KitosReguliuojamosios</vt:lpstr>
      <vt:lpstr>'Forma 4'!VAS073_F_Kitosfinansine27KitosVeiklos</vt:lpstr>
      <vt:lpstr>VAS073_F_Kitosfinansine27KitosVeiklos</vt:lpstr>
      <vt:lpstr>'Forma 4'!VAS073_F_Kitosfinansine2Apskaitosveikla1</vt:lpstr>
      <vt:lpstr>VAS073_F_Kitosfinansine2Apskaitosveikla1</vt:lpstr>
      <vt:lpstr>'Forma 4'!VAS073_F_Kitosfinansine2Kitareguliuoja1</vt:lpstr>
      <vt:lpstr>VAS073_F_Kitosfinansine2Kitareguliuoja1</vt:lpstr>
      <vt:lpstr>'Forma 4'!VAS073_F_Kitosfinansine31IS</vt:lpstr>
      <vt:lpstr>VAS073_F_Kitosfinansine31IS</vt:lpstr>
      <vt:lpstr>'Forma 4'!VAS073_F_Kitosfinansine331GeriamojoVandens</vt:lpstr>
      <vt:lpstr>VAS073_F_Kitosfinansine331GeriamojoVandens</vt:lpstr>
      <vt:lpstr>'Forma 4'!VAS073_F_Kitosfinansine332GeriamojoVandens</vt:lpstr>
      <vt:lpstr>VAS073_F_Kitosfinansine332GeriamojoVandens</vt:lpstr>
      <vt:lpstr>'Forma 4'!VAS073_F_Kitosfinansine333GeriamojoVandens</vt:lpstr>
      <vt:lpstr>VAS073_F_Kitosfinansine333GeriamojoVandens</vt:lpstr>
      <vt:lpstr>'Forma 4'!VAS073_F_Kitosfinansine33IsViso</vt:lpstr>
      <vt:lpstr>VAS073_F_Kitosfinansine33IsViso</vt:lpstr>
      <vt:lpstr>'Forma 4'!VAS073_F_Kitosfinansine341NuotekuSurinkimas</vt:lpstr>
      <vt:lpstr>VAS073_F_Kitosfinansine341NuotekuSurinkimas</vt:lpstr>
      <vt:lpstr>'Forma 4'!VAS073_F_Kitosfinansine342NuotekuValymas</vt:lpstr>
      <vt:lpstr>VAS073_F_Kitosfinansine342NuotekuValymas</vt:lpstr>
      <vt:lpstr>'Forma 4'!VAS073_F_Kitosfinansine343NuotekuDumblo</vt:lpstr>
      <vt:lpstr>VAS073_F_Kitosfinansine343NuotekuDumblo</vt:lpstr>
      <vt:lpstr>'Forma 4'!VAS073_F_Kitosfinansine34IsViso</vt:lpstr>
      <vt:lpstr>VAS073_F_Kitosfinansine34IsViso</vt:lpstr>
      <vt:lpstr>'Forma 4'!VAS073_F_Kitosfinansine35PavirsiniuNuoteku</vt:lpstr>
      <vt:lpstr>VAS073_F_Kitosfinansine35PavirsiniuNuoteku</vt:lpstr>
      <vt:lpstr>'Forma 4'!VAS073_F_Kitosfinansine36KitosReguliuojamosios</vt:lpstr>
      <vt:lpstr>VAS073_F_Kitosfinansine36KitosReguliuojamosios</vt:lpstr>
      <vt:lpstr>'Forma 4'!VAS073_F_Kitosfinansine37KitosVeiklos</vt:lpstr>
      <vt:lpstr>VAS073_F_Kitosfinansine37KitosVeiklos</vt:lpstr>
      <vt:lpstr>'Forma 4'!VAS073_F_Kitosfinansine3Apskaitosveikla1</vt:lpstr>
      <vt:lpstr>VAS073_F_Kitosfinansine3Apskaitosveikla1</vt:lpstr>
      <vt:lpstr>'Forma 4'!VAS073_F_Kitosfinansine3Kitareguliuoja1</vt:lpstr>
      <vt:lpstr>VAS073_F_Kitosfinansine3Kitareguliuoja1</vt:lpstr>
      <vt:lpstr>'Forma 4'!VAS073_F_Kitosfinansine41IS</vt:lpstr>
      <vt:lpstr>VAS073_F_Kitosfinansine41IS</vt:lpstr>
      <vt:lpstr>'Forma 4'!VAS073_F_Kitosfinansine431GeriamojoVandens</vt:lpstr>
      <vt:lpstr>VAS073_F_Kitosfinansine431GeriamojoVandens</vt:lpstr>
      <vt:lpstr>'Forma 4'!VAS073_F_Kitosfinansine432GeriamojoVandens</vt:lpstr>
      <vt:lpstr>VAS073_F_Kitosfinansine432GeriamojoVandens</vt:lpstr>
      <vt:lpstr>'Forma 4'!VAS073_F_Kitosfinansine433GeriamojoVandens</vt:lpstr>
      <vt:lpstr>VAS073_F_Kitosfinansine433GeriamojoVandens</vt:lpstr>
      <vt:lpstr>'Forma 4'!VAS073_F_Kitosfinansine43IsViso</vt:lpstr>
      <vt:lpstr>VAS073_F_Kitosfinansine43IsViso</vt:lpstr>
      <vt:lpstr>'Forma 4'!VAS073_F_Kitosfinansine441NuotekuSurinkimas</vt:lpstr>
      <vt:lpstr>VAS073_F_Kitosfinansine441NuotekuSurinkimas</vt:lpstr>
      <vt:lpstr>'Forma 4'!VAS073_F_Kitosfinansine442NuotekuValymas</vt:lpstr>
      <vt:lpstr>VAS073_F_Kitosfinansine442NuotekuValymas</vt:lpstr>
      <vt:lpstr>'Forma 4'!VAS073_F_Kitosfinansine443NuotekuDumblo</vt:lpstr>
      <vt:lpstr>VAS073_F_Kitosfinansine443NuotekuDumblo</vt:lpstr>
      <vt:lpstr>'Forma 4'!VAS073_F_Kitosfinansine44IsViso</vt:lpstr>
      <vt:lpstr>VAS073_F_Kitosfinansine44IsViso</vt:lpstr>
      <vt:lpstr>'Forma 4'!VAS073_F_Kitosfinansine45PavirsiniuNuoteku</vt:lpstr>
      <vt:lpstr>VAS073_F_Kitosfinansine45PavirsiniuNuoteku</vt:lpstr>
      <vt:lpstr>'Forma 4'!VAS073_F_Kitosfinansine46KitosReguliuojamosios</vt:lpstr>
      <vt:lpstr>VAS073_F_Kitosfinansine46KitosReguliuojamosios</vt:lpstr>
      <vt:lpstr>'Forma 4'!VAS073_F_Kitosfinansine47KitosVeiklos</vt:lpstr>
      <vt:lpstr>VAS073_F_Kitosfinansine47KitosVeiklos</vt:lpstr>
      <vt:lpstr>'Forma 4'!VAS073_F_Kitosfinansine4Apskaitosveikla1</vt:lpstr>
      <vt:lpstr>VAS073_F_Kitosfinansine4Apskaitosveikla1</vt:lpstr>
      <vt:lpstr>'Forma 4'!VAS073_F_Kitosfinansine4Kitareguliuoja1</vt:lpstr>
      <vt:lpstr>VAS073_F_Kitosfinansine4Kitareguliuoja1</vt:lpstr>
      <vt:lpstr>'Forma 4'!VAS073_F_Kitoskintamosi11IS</vt:lpstr>
      <vt:lpstr>VAS073_F_Kitoskintamosi11IS</vt:lpstr>
      <vt:lpstr>'Forma 4'!VAS073_F_Kitoskintamosi131GeriamojoVandens</vt:lpstr>
      <vt:lpstr>VAS073_F_Kitoskintamosi131GeriamojoVandens</vt:lpstr>
      <vt:lpstr>'Forma 4'!VAS073_F_Kitoskintamosi132GeriamojoVandens</vt:lpstr>
      <vt:lpstr>VAS073_F_Kitoskintamosi132GeriamojoVandens</vt:lpstr>
      <vt:lpstr>'Forma 4'!VAS073_F_Kitoskintamosi133GeriamojoVandens</vt:lpstr>
      <vt:lpstr>VAS073_F_Kitoskintamosi133GeriamojoVandens</vt:lpstr>
      <vt:lpstr>'Forma 4'!VAS073_F_Kitoskintamosi13IsViso</vt:lpstr>
      <vt:lpstr>VAS073_F_Kitoskintamosi13IsViso</vt:lpstr>
      <vt:lpstr>'Forma 4'!VAS073_F_Kitoskintamosi141NuotekuSurinkimas</vt:lpstr>
      <vt:lpstr>VAS073_F_Kitoskintamosi141NuotekuSurinkimas</vt:lpstr>
      <vt:lpstr>'Forma 4'!VAS073_F_Kitoskintamosi142NuotekuValymas</vt:lpstr>
      <vt:lpstr>VAS073_F_Kitoskintamosi142NuotekuValymas</vt:lpstr>
      <vt:lpstr>'Forma 4'!VAS073_F_Kitoskintamosi143NuotekuDumblo</vt:lpstr>
      <vt:lpstr>VAS073_F_Kitoskintamosi143NuotekuDumblo</vt:lpstr>
      <vt:lpstr>'Forma 4'!VAS073_F_Kitoskintamosi14IsViso</vt:lpstr>
      <vt:lpstr>VAS073_F_Kitoskintamosi14IsViso</vt:lpstr>
      <vt:lpstr>'Forma 4'!VAS073_F_Kitoskintamosi15PavirsiniuNuoteku</vt:lpstr>
      <vt:lpstr>VAS073_F_Kitoskintamosi15PavirsiniuNuoteku</vt:lpstr>
      <vt:lpstr>'Forma 4'!VAS073_F_Kitoskintamosi16KitosReguliuojamosios</vt:lpstr>
      <vt:lpstr>VAS073_F_Kitoskintamosi16KitosReguliuojamosios</vt:lpstr>
      <vt:lpstr>'Forma 4'!VAS073_F_Kitoskintamosi17KitosVeiklos</vt:lpstr>
      <vt:lpstr>VAS073_F_Kitoskintamosi17KitosVeiklos</vt:lpstr>
      <vt:lpstr>'Forma 4'!VAS073_F_Kitoskintamosi1Apskaitosveikla1</vt:lpstr>
      <vt:lpstr>VAS073_F_Kitoskintamosi1Apskaitosveikla1</vt:lpstr>
      <vt:lpstr>'Forma 4'!VAS073_F_Kitoskintamosi1Kitareguliuoja1</vt:lpstr>
      <vt:lpstr>VAS073_F_Kitoskintamosi1Kitareguliuoja1</vt:lpstr>
      <vt:lpstr>'Forma 4'!VAS073_F_Kitoskintamosi21IS</vt:lpstr>
      <vt:lpstr>VAS073_F_Kitoskintamosi21IS</vt:lpstr>
      <vt:lpstr>'Forma 4'!VAS073_F_Kitoskintamosi231GeriamojoVandens</vt:lpstr>
      <vt:lpstr>VAS073_F_Kitoskintamosi231GeriamojoVandens</vt:lpstr>
      <vt:lpstr>'Forma 4'!VAS073_F_Kitoskintamosi232GeriamojoVandens</vt:lpstr>
      <vt:lpstr>VAS073_F_Kitoskintamosi232GeriamojoVandens</vt:lpstr>
      <vt:lpstr>'Forma 4'!VAS073_F_Kitoskintamosi233GeriamojoVandens</vt:lpstr>
      <vt:lpstr>VAS073_F_Kitoskintamosi233GeriamojoVandens</vt:lpstr>
      <vt:lpstr>'Forma 4'!VAS073_F_Kitoskintamosi23IsViso</vt:lpstr>
      <vt:lpstr>VAS073_F_Kitoskintamosi23IsViso</vt:lpstr>
      <vt:lpstr>'Forma 4'!VAS073_F_Kitoskintamosi241NuotekuSurinkimas</vt:lpstr>
      <vt:lpstr>VAS073_F_Kitoskintamosi241NuotekuSurinkimas</vt:lpstr>
      <vt:lpstr>'Forma 4'!VAS073_F_Kitoskintamosi242NuotekuValymas</vt:lpstr>
      <vt:lpstr>VAS073_F_Kitoskintamosi242NuotekuValymas</vt:lpstr>
      <vt:lpstr>'Forma 4'!VAS073_F_Kitoskintamosi243NuotekuDumblo</vt:lpstr>
      <vt:lpstr>VAS073_F_Kitoskintamosi243NuotekuDumblo</vt:lpstr>
      <vt:lpstr>'Forma 4'!VAS073_F_Kitoskintamosi24IsViso</vt:lpstr>
      <vt:lpstr>VAS073_F_Kitoskintamosi24IsViso</vt:lpstr>
      <vt:lpstr>'Forma 4'!VAS073_F_Kitoskintamosi25PavirsiniuNuoteku</vt:lpstr>
      <vt:lpstr>VAS073_F_Kitoskintamosi25PavirsiniuNuoteku</vt:lpstr>
      <vt:lpstr>'Forma 4'!VAS073_F_Kitoskintamosi26KitosReguliuojamosios</vt:lpstr>
      <vt:lpstr>VAS073_F_Kitoskintamosi26KitosReguliuojamosios</vt:lpstr>
      <vt:lpstr>'Forma 4'!VAS073_F_Kitoskintamosi27KitosVeiklos</vt:lpstr>
      <vt:lpstr>VAS073_F_Kitoskintamosi27KitosVeiklos</vt:lpstr>
      <vt:lpstr>'Forma 4'!VAS073_F_Kitoskintamosi2Apskaitosveikla1</vt:lpstr>
      <vt:lpstr>VAS073_F_Kitoskintamosi2Apskaitosveikla1</vt:lpstr>
      <vt:lpstr>'Forma 4'!VAS073_F_Kitoskintamosi2Kitareguliuoja1</vt:lpstr>
      <vt:lpstr>VAS073_F_Kitoskintamosi2Kitareguliuoja1</vt:lpstr>
      <vt:lpstr>'Forma 4'!VAS073_F_Kitospastovios11IS</vt:lpstr>
      <vt:lpstr>VAS073_F_Kitospastovios11IS</vt:lpstr>
      <vt:lpstr>'Forma 4'!VAS073_F_Kitospastovios131GeriamojoVandens</vt:lpstr>
      <vt:lpstr>VAS073_F_Kitospastovios131GeriamojoVandens</vt:lpstr>
      <vt:lpstr>'Forma 4'!VAS073_F_Kitospastovios132GeriamojoVandens</vt:lpstr>
      <vt:lpstr>VAS073_F_Kitospastovios132GeriamojoVandens</vt:lpstr>
      <vt:lpstr>'Forma 4'!VAS073_F_Kitospastovios133GeriamojoVandens</vt:lpstr>
      <vt:lpstr>VAS073_F_Kitospastovios133GeriamojoVandens</vt:lpstr>
      <vt:lpstr>'Forma 4'!VAS073_F_Kitospastovios13IsViso</vt:lpstr>
      <vt:lpstr>VAS073_F_Kitospastovios13IsViso</vt:lpstr>
      <vt:lpstr>'Forma 4'!VAS073_F_Kitospastovios141NuotekuSurinkimas</vt:lpstr>
      <vt:lpstr>VAS073_F_Kitospastovios141NuotekuSurinkimas</vt:lpstr>
      <vt:lpstr>'Forma 4'!VAS073_F_Kitospastovios142NuotekuValymas</vt:lpstr>
      <vt:lpstr>VAS073_F_Kitospastovios142NuotekuValymas</vt:lpstr>
      <vt:lpstr>'Forma 4'!VAS073_F_Kitospastovios143NuotekuDumblo</vt:lpstr>
      <vt:lpstr>VAS073_F_Kitospastovios143NuotekuDumblo</vt:lpstr>
      <vt:lpstr>'Forma 4'!VAS073_F_Kitospastovios14IsViso</vt:lpstr>
      <vt:lpstr>VAS073_F_Kitospastovios14IsViso</vt:lpstr>
      <vt:lpstr>'Forma 4'!VAS073_F_Kitospastovios15PavirsiniuNuoteku</vt:lpstr>
      <vt:lpstr>VAS073_F_Kitospastovios15PavirsiniuNuoteku</vt:lpstr>
      <vt:lpstr>'Forma 4'!VAS073_F_Kitospastovios16KitosReguliuojamosios</vt:lpstr>
      <vt:lpstr>VAS073_F_Kitospastovios16KitosReguliuojamosios</vt:lpstr>
      <vt:lpstr>'Forma 4'!VAS073_F_Kitospastovios17KitosVeiklos</vt:lpstr>
      <vt:lpstr>VAS073_F_Kitospastovios17KitosVeiklos</vt:lpstr>
      <vt:lpstr>'Forma 4'!VAS073_F_Kitospastovios1Apskaitosveikla1</vt:lpstr>
      <vt:lpstr>VAS073_F_Kitospastovios1Apskaitosveikla1</vt:lpstr>
      <vt:lpstr>'Forma 4'!VAS073_F_Kitospastovios1Kitareguliuoja1</vt:lpstr>
      <vt:lpstr>VAS073_F_Kitospastovios1Kitareguliuoja1</vt:lpstr>
      <vt:lpstr>'Forma 4'!VAS073_F_Kitospastovios21IS</vt:lpstr>
      <vt:lpstr>VAS073_F_Kitospastovios21IS</vt:lpstr>
      <vt:lpstr>'Forma 4'!VAS073_F_Kitospastovios231GeriamojoVandens</vt:lpstr>
      <vt:lpstr>VAS073_F_Kitospastovios231GeriamojoVandens</vt:lpstr>
      <vt:lpstr>'Forma 4'!VAS073_F_Kitospastovios232GeriamojoVandens</vt:lpstr>
      <vt:lpstr>VAS073_F_Kitospastovios232GeriamojoVandens</vt:lpstr>
      <vt:lpstr>'Forma 4'!VAS073_F_Kitospastovios233GeriamojoVandens</vt:lpstr>
      <vt:lpstr>VAS073_F_Kitospastovios233GeriamojoVandens</vt:lpstr>
      <vt:lpstr>'Forma 4'!VAS073_F_Kitospastovios23IsViso</vt:lpstr>
      <vt:lpstr>VAS073_F_Kitospastovios23IsViso</vt:lpstr>
      <vt:lpstr>'Forma 4'!VAS073_F_Kitospastovios241NuotekuSurinkimas</vt:lpstr>
      <vt:lpstr>VAS073_F_Kitospastovios241NuotekuSurinkimas</vt:lpstr>
      <vt:lpstr>'Forma 4'!VAS073_F_Kitospastovios242NuotekuValymas</vt:lpstr>
      <vt:lpstr>VAS073_F_Kitospastovios242NuotekuValymas</vt:lpstr>
      <vt:lpstr>'Forma 4'!VAS073_F_Kitospastovios243NuotekuDumblo</vt:lpstr>
      <vt:lpstr>VAS073_F_Kitospastovios243NuotekuDumblo</vt:lpstr>
      <vt:lpstr>'Forma 4'!VAS073_F_Kitospastovios24IsViso</vt:lpstr>
      <vt:lpstr>VAS073_F_Kitospastovios24IsViso</vt:lpstr>
      <vt:lpstr>'Forma 4'!VAS073_F_Kitospastovios25PavirsiniuNuoteku</vt:lpstr>
      <vt:lpstr>VAS073_F_Kitospastovios25PavirsiniuNuoteku</vt:lpstr>
      <vt:lpstr>'Forma 4'!VAS073_F_Kitospastovios26KitosReguliuojamosios</vt:lpstr>
      <vt:lpstr>VAS073_F_Kitospastovios26KitosReguliuojamosios</vt:lpstr>
      <vt:lpstr>'Forma 4'!VAS073_F_Kitospastovios27KitosVeiklos</vt:lpstr>
      <vt:lpstr>VAS073_F_Kitospastovios27KitosVeiklos</vt:lpstr>
      <vt:lpstr>'Forma 4'!VAS073_F_Kitospastovios2Apskaitosveikla1</vt:lpstr>
      <vt:lpstr>VAS073_F_Kitospastovios2Apskaitosveikla1</vt:lpstr>
      <vt:lpstr>'Forma 4'!VAS073_F_Kitospastovios2Kitareguliuoja1</vt:lpstr>
      <vt:lpstr>VAS073_F_Kitospastovios2Kitareguliuoja1</vt:lpstr>
      <vt:lpstr>'Forma 4'!VAS073_F_Kitospersonalo11IS</vt:lpstr>
      <vt:lpstr>VAS073_F_Kitospersonalo11IS</vt:lpstr>
      <vt:lpstr>'Forma 4'!VAS073_F_Kitospersonalo131GeriamojoVandens</vt:lpstr>
      <vt:lpstr>VAS073_F_Kitospersonalo131GeriamojoVandens</vt:lpstr>
      <vt:lpstr>'Forma 4'!VAS073_F_Kitospersonalo132GeriamojoVandens</vt:lpstr>
      <vt:lpstr>VAS073_F_Kitospersonalo132GeriamojoVandens</vt:lpstr>
      <vt:lpstr>'Forma 4'!VAS073_F_Kitospersonalo133GeriamojoVandens</vt:lpstr>
      <vt:lpstr>VAS073_F_Kitospersonalo133GeriamojoVandens</vt:lpstr>
      <vt:lpstr>'Forma 4'!VAS073_F_Kitospersonalo13IsViso</vt:lpstr>
      <vt:lpstr>VAS073_F_Kitospersonalo13IsViso</vt:lpstr>
      <vt:lpstr>'Forma 4'!VAS073_F_Kitospersonalo141NuotekuSurinkimas</vt:lpstr>
      <vt:lpstr>VAS073_F_Kitospersonalo141NuotekuSurinkimas</vt:lpstr>
      <vt:lpstr>'Forma 4'!VAS073_F_Kitospersonalo142NuotekuValymas</vt:lpstr>
      <vt:lpstr>VAS073_F_Kitospersonalo142NuotekuValymas</vt:lpstr>
      <vt:lpstr>'Forma 4'!VAS073_F_Kitospersonalo143NuotekuDumblo</vt:lpstr>
      <vt:lpstr>VAS073_F_Kitospersonalo143NuotekuDumblo</vt:lpstr>
      <vt:lpstr>'Forma 4'!VAS073_F_Kitospersonalo14IsViso</vt:lpstr>
      <vt:lpstr>VAS073_F_Kitospersonalo14IsViso</vt:lpstr>
      <vt:lpstr>'Forma 4'!VAS073_F_Kitospersonalo15PavirsiniuNuoteku</vt:lpstr>
      <vt:lpstr>VAS073_F_Kitospersonalo15PavirsiniuNuoteku</vt:lpstr>
      <vt:lpstr>'Forma 4'!VAS073_F_Kitospersonalo16KitosReguliuojamosios</vt:lpstr>
      <vt:lpstr>VAS073_F_Kitospersonalo16KitosReguliuojamosios</vt:lpstr>
      <vt:lpstr>'Forma 4'!VAS073_F_Kitospersonalo17KitosVeiklos</vt:lpstr>
      <vt:lpstr>VAS073_F_Kitospersonalo17KitosVeiklos</vt:lpstr>
      <vt:lpstr>'Forma 4'!VAS073_F_Kitospersonalo1Apskaitosveikla1</vt:lpstr>
      <vt:lpstr>VAS073_F_Kitospersonalo1Apskaitosveikla1</vt:lpstr>
      <vt:lpstr>'Forma 4'!VAS073_F_Kitospersonalo1Kitareguliuoja1</vt:lpstr>
      <vt:lpstr>VAS073_F_Kitospersonalo1Kitareguliuoja1</vt:lpstr>
      <vt:lpstr>'Forma 4'!VAS073_F_Kitospersonalo21IS</vt:lpstr>
      <vt:lpstr>VAS073_F_Kitospersonalo21IS</vt:lpstr>
      <vt:lpstr>'Forma 4'!VAS073_F_Kitospersonalo231GeriamojoVandens</vt:lpstr>
      <vt:lpstr>VAS073_F_Kitospersonalo231GeriamojoVandens</vt:lpstr>
      <vt:lpstr>'Forma 4'!VAS073_F_Kitospersonalo232GeriamojoVandens</vt:lpstr>
      <vt:lpstr>VAS073_F_Kitospersonalo232GeriamojoVandens</vt:lpstr>
      <vt:lpstr>'Forma 4'!VAS073_F_Kitospersonalo233GeriamojoVandens</vt:lpstr>
      <vt:lpstr>VAS073_F_Kitospersonalo233GeriamojoVandens</vt:lpstr>
      <vt:lpstr>'Forma 4'!VAS073_F_Kitospersonalo23IsViso</vt:lpstr>
      <vt:lpstr>VAS073_F_Kitospersonalo23IsViso</vt:lpstr>
      <vt:lpstr>'Forma 4'!VAS073_F_Kitospersonalo241NuotekuSurinkimas</vt:lpstr>
      <vt:lpstr>VAS073_F_Kitospersonalo241NuotekuSurinkimas</vt:lpstr>
      <vt:lpstr>'Forma 4'!VAS073_F_Kitospersonalo242NuotekuValymas</vt:lpstr>
      <vt:lpstr>VAS073_F_Kitospersonalo242NuotekuValymas</vt:lpstr>
      <vt:lpstr>'Forma 4'!VAS073_F_Kitospersonalo243NuotekuDumblo</vt:lpstr>
      <vt:lpstr>VAS073_F_Kitospersonalo243NuotekuDumblo</vt:lpstr>
      <vt:lpstr>'Forma 4'!VAS073_F_Kitospersonalo24IsViso</vt:lpstr>
      <vt:lpstr>VAS073_F_Kitospersonalo24IsViso</vt:lpstr>
      <vt:lpstr>'Forma 4'!VAS073_F_Kitospersonalo25PavirsiniuNuoteku</vt:lpstr>
      <vt:lpstr>VAS073_F_Kitospersonalo25PavirsiniuNuoteku</vt:lpstr>
      <vt:lpstr>'Forma 4'!VAS073_F_Kitospersonalo26KitosReguliuojamosios</vt:lpstr>
      <vt:lpstr>VAS073_F_Kitospersonalo26KitosReguliuojamosios</vt:lpstr>
      <vt:lpstr>'Forma 4'!VAS073_F_Kitospersonalo27KitosVeiklos</vt:lpstr>
      <vt:lpstr>VAS073_F_Kitospersonalo27KitosVeiklos</vt:lpstr>
      <vt:lpstr>'Forma 4'!VAS073_F_Kitospersonalo2Apskaitosveikla1</vt:lpstr>
      <vt:lpstr>VAS073_F_Kitospersonalo2Apskaitosveikla1</vt:lpstr>
      <vt:lpstr>'Forma 4'!VAS073_F_Kitospersonalo2Kitareguliuoja1</vt:lpstr>
      <vt:lpstr>VAS073_F_Kitospersonalo2Kitareguliuoja1</vt:lpstr>
      <vt:lpstr>'Forma 4'!VAS073_F_Kitospersonalo31IS</vt:lpstr>
      <vt:lpstr>VAS073_F_Kitospersonalo31IS</vt:lpstr>
      <vt:lpstr>'Forma 4'!VAS073_F_Kitospersonalo331GeriamojoVandens</vt:lpstr>
      <vt:lpstr>VAS073_F_Kitospersonalo331GeriamojoVandens</vt:lpstr>
      <vt:lpstr>'Forma 4'!VAS073_F_Kitospersonalo332GeriamojoVandens</vt:lpstr>
      <vt:lpstr>VAS073_F_Kitospersonalo332GeriamojoVandens</vt:lpstr>
      <vt:lpstr>'Forma 4'!VAS073_F_Kitospersonalo333GeriamojoVandens</vt:lpstr>
      <vt:lpstr>VAS073_F_Kitospersonalo333GeriamojoVandens</vt:lpstr>
      <vt:lpstr>'Forma 4'!VAS073_F_Kitospersonalo33IsViso</vt:lpstr>
      <vt:lpstr>VAS073_F_Kitospersonalo33IsViso</vt:lpstr>
      <vt:lpstr>'Forma 4'!VAS073_F_Kitospersonalo341NuotekuSurinkimas</vt:lpstr>
      <vt:lpstr>VAS073_F_Kitospersonalo341NuotekuSurinkimas</vt:lpstr>
      <vt:lpstr>'Forma 4'!VAS073_F_Kitospersonalo342NuotekuValymas</vt:lpstr>
      <vt:lpstr>VAS073_F_Kitospersonalo342NuotekuValymas</vt:lpstr>
      <vt:lpstr>'Forma 4'!VAS073_F_Kitospersonalo343NuotekuDumblo</vt:lpstr>
      <vt:lpstr>VAS073_F_Kitospersonalo343NuotekuDumblo</vt:lpstr>
      <vt:lpstr>'Forma 4'!VAS073_F_Kitospersonalo34IsViso</vt:lpstr>
      <vt:lpstr>VAS073_F_Kitospersonalo34IsViso</vt:lpstr>
      <vt:lpstr>'Forma 4'!VAS073_F_Kitospersonalo35PavirsiniuNuoteku</vt:lpstr>
      <vt:lpstr>VAS073_F_Kitospersonalo35PavirsiniuNuoteku</vt:lpstr>
      <vt:lpstr>'Forma 4'!VAS073_F_Kitospersonalo36KitosReguliuojamosios</vt:lpstr>
      <vt:lpstr>VAS073_F_Kitospersonalo36KitosReguliuojamosios</vt:lpstr>
      <vt:lpstr>'Forma 4'!VAS073_F_Kitospersonalo37KitosVeiklos</vt:lpstr>
      <vt:lpstr>VAS073_F_Kitospersonalo37KitosVeiklos</vt:lpstr>
      <vt:lpstr>'Forma 4'!VAS073_F_Kitospersonalo3Apskaitosveikla1</vt:lpstr>
      <vt:lpstr>VAS073_F_Kitospersonalo3Apskaitosveikla1</vt:lpstr>
      <vt:lpstr>'Forma 4'!VAS073_F_Kitospersonalo3Kitareguliuoja1</vt:lpstr>
      <vt:lpstr>VAS073_F_Kitospersonalo3Kitareguliuoja1</vt:lpstr>
      <vt:lpstr>'Forma 4'!VAS073_F_Kitospersonalo41IS</vt:lpstr>
      <vt:lpstr>VAS073_F_Kitospersonalo41IS</vt:lpstr>
      <vt:lpstr>'Forma 4'!VAS073_F_Kitospersonalo431GeriamojoVandens</vt:lpstr>
      <vt:lpstr>VAS073_F_Kitospersonalo431GeriamojoVandens</vt:lpstr>
      <vt:lpstr>'Forma 4'!VAS073_F_Kitospersonalo432GeriamojoVandens</vt:lpstr>
      <vt:lpstr>VAS073_F_Kitospersonalo432GeriamojoVandens</vt:lpstr>
      <vt:lpstr>'Forma 4'!VAS073_F_Kitospersonalo433GeriamojoVandens</vt:lpstr>
      <vt:lpstr>VAS073_F_Kitospersonalo433GeriamojoVandens</vt:lpstr>
      <vt:lpstr>'Forma 4'!VAS073_F_Kitospersonalo43IsViso</vt:lpstr>
      <vt:lpstr>VAS073_F_Kitospersonalo43IsViso</vt:lpstr>
      <vt:lpstr>'Forma 4'!VAS073_F_Kitospersonalo441NuotekuSurinkimas</vt:lpstr>
      <vt:lpstr>VAS073_F_Kitospersonalo441NuotekuSurinkimas</vt:lpstr>
      <vt:lpstr>'Forma 4'!VAS073_F_Kitospersonalo442NuotekuValymas</vt:lpstr>
      <vt:lpstr>VAS073_F_Kitospersonalo442NuotekuValymas</vt:lpstr>
      <vt:lpstr>'Forma 4'!VAS073_F_Kitospersonalo443NuotekuDumblo</vt:lpstr>
      <vt:lpstr>VAS073_F_Kitospersonalo443NuotekuDumblo</vt:lpstr>
      <vt:lpstr>'Forma 4'!VAS073_F_Kitospersonalo44IsViso</vt:lpstr>
      <vt:lpstr>VAS073_F_Kitospersonalo44IsViso</vt:lpstr>
      <vt:lpstr>'Forma 4'!VAS073_F_Kitospersonalo45PavirsiniuNuoteku</vt:lpstr>
      <vt:lpstr>VAS073_F_Kitospersonalo45PavirsiniuNuoteku</vt:lpstr>
      <vt:lpstr>'Forma 4'!VAS073_F_Kitospersonalo46KitosReguliuojamosios</vt:lpstr>
      <vt:lpstr>VAS073_F_Kitospersonalo46KitosReguliuojamosios</vt:lpstr>
      <vt:lpstr>'Forma 4'!VAS073_F_Kitospersonalo47KitosVeiklos</vt:lpstr>
      <vt:lpstr>VAS073_F_Kitospersonalo47KitosVeiklos</vt:lpstr>
      <vt:lpstr>'Forma 4'!VAS073_F_Kitospersonalo4Apskaitosveikla1</vt:lpstr>
      <vt:lpstr>VAS073_F_Kitospersonalo4Apskaitosveikla1</vt:lpstr>
      <vt:lpstr>'Forma 4'!VAS073_F_Kitospersonalo4Kitareguliuoja1</vt:lpstr>
      <vt:lpstr>VAS073_F_Kitospersonalo4Kitareguliuoja1</vt:lpstr>
      <vt:lpstr>'Forma 4'!VAS073_F_Kitossanaudos11IS</vt:lpstr>
      <vt:lpstr>VAS073_F_Kitossanaudos11IS</vt:lpstr>
      <vt:lpstr>'Forma 4'!VAS073_F_Kitossanaudos131GeriamojoVandens</vt:lpstr>
      <vt:lpstr>VAS073_F_Kitossanaudos131GeriamojoVandens</vt:lpstr>
      <vt:lpstr>'Forma 4'!VAS073_F_Kitossanaudos132GeriamojoVandens</vt:lpstr>
      <vt:lpstr>VAS073_F_Kitossanaudos132GeriamojoVandens</vt:lpstr>
      <vt:lpstr>'Forma 4'!VAS073_F_Kitossanaudos133GeriamojoVandens</vt:lpstr>
      <vt:lpstr>VAS073_F_Kitossanaudos133GeriamojoVandens</vt:lpstr>
      <vt:lpstr>'Forma 4'!VAS073_F_Kitossanaudos13IsViso</vt:lpstr>
      <vt:lpstr>VAS073_F_Kitossanaudos13IsViso</vt:lpstr>
      <vt:lpstr>'Forma 4'!VAS073_F_Kitossanaudos141NuotekuSurinkimas</vt:lpstr>
      <vt:lpstr>VAS073_F_Kitossanaudos141NuotekuSurinkimas</vt:lpstr>
      <vt:lpstr>'Forma 4'!VAS073_F_Kitossanaudos142NuotekuValymas</vt:lpstr>
      <vt:lpstr>VAS073_F_Kitossanaudos142NuotekuValymas</vt:lpstr>
      <vt:lpstr>'Forma 4'!VAS073_F_Kitossanaudos143NuotekuDumblo</vt:lpstr>
      <vt:lpstr>VAS073_F_Kitossanaudos143NuotekuDumblo</vt:lpstr>
      <vt:lpstr>'Forma 4'!VAS073_F_Kitossanaudos14IsViso</vt:lpstr>
      <vt:lpstr>VAS073_F_Kitossanaudos14IsViso</vt:lpstr>
      <vt:lpstr>'Forma 4'!VAS073_F_Kitossanaudos15PavirsiniuNuoteku</vt:lpstr>
      <vt:lpstr>VAS073_F_Kitossanaudos15PavirsiniuNuoteku</vt:lpstr>
      <vt:lpstr>'Forma 4'!VAS073_F_Kitossanaudos16KitosReguliuojamosios</vt:lpstr>
      <vt:lpstr>VAS073_F_Kitossanaudos16KitosReguliuojamosios</vt:lpstr>
      <vt:lpstr>'Forma 4'!VAS073_F_Kitossanaudos17KitosVeiklos</vt:lpstr>
      <vt:lpstr>VAS073_F_Kitossanaudos17KitosVeiklos</vt:lpstr>
      <vt:lpstr>'Forma 4'!VAS073_F_Kitossanaudos1Apskaitosveikla1</vt:lpstr>
      <vt:lpstr>VAS073_F_Kitossanaudos1Apskaitosveikla1</vt:lpstr>
      <vt:lpstr>'Forma 4'!VAS073_F_Kitossanaudos1Kitareguliuoja1</vt:lpstr>
      <vt:lpstr>VAS073_F_Kitossanaudos1Kitareguliuoja1</vt:lpstr>
      <vt:lpstr>'Forma 4'!VAS073_F_Kitossanaudos21IS</vt:lpstr>
      <vt:lpstr>VAS073_F_Kitossanaudos21IS</vt:lpstr>
      <vt:lpstr>'Forma 4'!VAS073_F_Kitossanaudos231GeriamojoVandens</vt:lpstr>
      <vt:lpstr>VAS073_F_Kitossanaudos231GeriamojoVandens</vt:lpstr>
      <vt:lpstr>'Forma 4'!VAS073_F_Kitossanaudos232GeriamojoVandens</vt:lpstr>
      <vt:lpstr>VAS073_F_Kitossanaudos232GeriamojoVandens</vt:lpstr>
      <vt:lpstr>'Forma 4'!VAS073_F_Kitossanaudos233GeriamojoVandens</vt:lpstr>
      <vt:lpstr>VAS073_F_Kitossanaudos233GeriamojoVandens</vt:lpstr>
      <vt:lpstr>'Forma 4'!VAS073_F_Kitossanaudos23IsViso</vt:lpstr>
      <vt:lpstr>VAS073_F_Kitossanaudos23IsViso</vt:lpstr>
      <vt:lpstr>'Forma 4'!VAS073_F_Kitossanaudos241NuotekuSurinkimas</vt:lpstr>
      <vt:lpstr>VAS073_F_Kitossanaudos241NuotekuSurinkimas</vt:lpstr>
      <vt:lpstr>'Forma 4'!VAS073_F_Kitossanaudos242NuotekuValymas</vt:lpstr>
      <vt:lpstr>VAS073_F_Kitossanaudos242NuotekuValymas</vt:lpstr>
      <vt:lpstr>'Forma 4'!VAS073_F_Kitossanaudos243NuotekuDumblo</vt:lpstr>
      <vt:lpstr>VAS073_F_Kitossanaudos243NuotekuDumblo</vt:lpstr>
      <vt:lpstr>'Forma 4'!VAS073_F_Kitossanaudos24IsViso</vt:lpstr>
      <vt:lpstr>VAS073_F_Kitossanaudos24IsViso</vt:lpstr>
      <vt:lpstr>'Forma 4'!VAS073_F_Kitossanaudos25PavirsiniuNuoteku</vt:lpstr>
      <vt:lpstr>VAS073_F_Kitossanaudos25PavirsiniuNuoteku</vt:lpstr>
      <vt:lpstr>'Forma 4'!VAS073_F_Kitossanaudos26KitosReguliuojamosios</vt:lpstr>
      <vt:lpstr>VAS073_F_Kitossanaudos26KitosReguliuojamosios</vt:lpstr>
      <vt:lpstr>'Forma 4'!VAS073_F_Kitossanaudos27KitosVeiklos</vt:lpstr>
      <vt:lpstr>VAS073_F_Kitossanaudos27KitosVeiklos</vt:lpstr>
      <vt:lpstr>'Forma 4'!VAS073_F_Kitossanaudos2Apskaitosveikla1</vt:lpstr>
      <vt:lpstr>VAS073_F_Kitossanaudos2Apskaitosveikla1</vt:lpstr>
      <vt:lpstr>'Forma 4'!VAS073_F_Kitossanaudos2Kitareguliuoja1</vt:lpstr>
      <vt:lpstr>VAS073_F_Kitossanaudos2Kitareguliuoja1</vt:lpstr>
      <vt:lpstr>'Forma 4'!VAS073_F_Kitossanaudos31IS</vt:lpstr>
      <vt:lpstr>VAS073_F_Kitossanaudos31IS</vt:lpstr>
      <vt:lpstr>'Forma 4'!VAS073_F_Kitossanaudos331GeriamojoVandens</vt:lpstr>
      <vt:lpstr>VAS073_F_Kitossanaudos331GeriamojoVandens</vt:lpstr>
      <vt:lpstr>'Forma 4'!VAS073_F_Kitossanaudos332GeriamojoVandens</vt:lpstr>
      <vt:lpstr>VAS073_F_Kitossanaudos332GeriamojoVandens</vt:lpstr>
      <vt:lpstr>'Forma 4'!VAS073_F_Kitossanaudos333GeriamojoVandens</vt:lpstr>
      <vt:lpstr>VAS073_F_Kitossanaudos333GeriamojoVandens</vt:lpstr>
      <vt:lpstr>'Forma 4'!VAS073_F_Kitossanaudos33IsViso</vt:lpstr>
      <vt:lpstr>VAS073_F_Kitossanaudos33IsViso</vt:lpstr>
      <vt:lpstr>'Forma 4'!VAS073_F_Kitossanaudos341NuotekuSurinkimas</vt:lpstr>
      <vt:lpstr>VAS073_F_Kitossanaudos341NuotekuSurinkimas</vt:lpstr>
      <vt:lpstr>'Forma 4'!VAS073_F_Kitossanaudos342NuotekuValymas</vt:lpstr>
      <vt:lpstr>VAS073_F_Kitossanaudos342NuotekuValymas</vt:lpstr>
      <vt:lpstr>'Forma 4'!VAS073_F_Kitossanaudos343NuotekuDumblo</vt:lpstr>
      <vt:lpstr>VAS073_F_Kitossanaudos343NuotekuDumblo</vt:lpstr>
      <vt:lpstr>'Forma 4'!VAS073_F_Kitossanaudos34IsViso</vt:lpstr>
      <vt:lpstr>VAS073_F_Kitossanaudos34IsViso</vt:lpstr>
      <vt:lpstr>'Forma 4'!VAS073_F_Kitossanaudos35PavirsiniuNuoteku</vt:lpstr>
      <vt:lpstr>VAS073_F_Kitossanaudos35PavirsiniuNuoteku</vt:lpstr>
      <vt:lpstr>'Forma 4'!VAS073_F_Kitossanaudos36KitosReguliuojamosios</vt:lpstr>
      <vt:lpstr>VAS073_F_Kitossanaudos36KitosReguliuojamosios</vt:lpstr>
      <vt:lpstr>'Forma 4'!VAS073_F_Kitossanaudos37KitosVeiklos</vt:lpstr>
      <vt:lpstr>VAS073_F_Kitossanaudos37KitosVeiklos</vt:lpstr>
      <vt:lpstr>'Forma 4'!VAS073_F_Kitossanaudos3Apskaitosveikla1</vt:lpstr>
      <vt:lpstr>VAS073_F_Kitossanaudos3Apskaitosveikla1</vt:lpstr>
      <vt:lpstr>'Forma 4'!VAS073_F_Kitossanaudos3Kitareguliuoja1</vt:lpstr>
      <vt:lpstr>VAS073_F_Kitossanaudos3Kitareguliuoja1</vt:lpstr>
      <vt:lpstr>'Forma 4'!VAS073_F_Kitossanaudos41IS</vt:lpstr>
      <vt:lpstr>VAS073_F_Kitossanaudos41IS</vt:lpstr>
      <vt:lpstr>'Forma 4'!VAS073_F_Kitossanaudos431GeriamojoVandens</vt:lpstr>
      <vt:lpstr>VAS073_F_Kitossanaudos431GeriamojoVandens</vt:lpstr>
      <vt:lpstr>'Forma 4'!VAS073_F_Kitossanaudos432GeriamojoVandens</vt:lpstr>
      <vt:lpstr>VAS073_F_Kitossanaudos432GeriamojoVandens</vt:lpstr>
      <vt:lpstr>'Forma 4'!VAS073_F_Kitossanaudos433GeriamojoVandens</vt:lpstr>
      <vt:lpstr>VAS073_F_Kitossanaudos433GeriamojoVandens</vt:lpstr>
      <vt:lpstr>'Forma 4'!VAS073_F_Kitossanaudos43IsViso</vt:lpstr>
      <vt:lpstr>VAS073_F_Kitossanaudos43IsViso</vt:lpstr>
      <vt:lpstr>'Forma 4'!VAS073_F_Kitossanaudos441NuotekuSurinkimas</vt:lpstr>
      <vt:lpstr>VAS073_F_Kitossanaudos441NuotekuSurinkimas</vt:lpstr>
      <vt:lpstr>'Forma 4'!VAS073_F_Kitossanaudos442NuotekuValymas</vt:lpstr>
      <vt:lpstr>VAS073_F_Kitossanaudos442NuotekuValymas</vt:lpstr>
      <vt:lpstr>'Forma 4'!VAS073_F_Kitossanaudos443NuotekuDumblo</vt:lpstr>
      <vt:lpstr>VAS073_F_Kitossanaudos443NuotekuDumblo</vt:lpstr>
      <vt:lpstr>'Forma 4'!VAS073_F_Kitossanaudos44IsViso</vt:lpstr>
      <vt:lpstr>VAS073_F_Kitossanaudos44IsViso</vt:lpstr>
      <vt:lpstr>'Forma 4'!VAS073_F_Kitossanaudos45PavirsiniuNuoteku</vt:lpstr>
      <vt:lpstr>VAS073_F_Kitossanaudos45PavirsiniuNuoteku</vt:lpstr>
      <vt:lpstr>'Forma 4'!VAS073_F_Kitossanaudos46KitosReguliuojamosios</vt:lpstr>
      <vt:lpstr>VAS073_F_Kitossanaudos46KitosReguliuojamosios</vt:lpstr>
      <vt:lpstr>'Forma 4'!VAS073_F_Kitossanaudos47KitosVeiklos</vt:lpstr>
      <vt:lpstr>VAS073_F_Kitossanaudos47KitosVeiklos</vt:lpstr>
      <vt:lpstr>'Forma 4'!VAS073_F_Kitossanaudos4Apskaitosveikla1</vt:lpstr>
      <vt:lpstr>VAS073_F_Kitossanaudos4Apskaitosveikla1</vt:lpstr>
      <vt:lpstr>'Forma 4'!VAS073_F_Kitossanaudos4Kitareguliuoja1</vt:lpstr>
      <vt:lpstr>VAS073_F_Kitossanaudos4Kitareguliuoja1</vt:lpstr>
      <vt:lpstr>'Forma 4'!VAS073_F_Kitossanaudos51IS</vt:lpstr>
      <vt:lpstr>VAS073_F_Kitossanaudos51IS</vt:lpstr>
      <vt:lpstr>'Forma 4'!VAS073_F_Kitossanaudos531GeriamojoVandens</vt:lpstr>
      <vt:lpstr>VAS073_F_Kitossanaudos531GeriamojoVandens</vt:lpstr>
      <vt:lpstr>'Forma 4'!VAS073_F_Kitossanaudos532GeriamojoVandens</vt:lpstr>
      <vt:lpstr>VAS073_F_Kitossanaudos532GeriamojoVandens</vt:lpstr>
      <vt:lpstr>'Forma 4'!VAS073_F_Kitossanaudos533GeriamojoVandens</vt:lpstr>
      <vt:lpstr>VAS073_F_Kitossanaudos533GeriamojoVandens</vt:lpstr>
      <vt:lpstr>'Forma 4'!VAS073_F_Kitossanaudos53IsViso</vt:lpstr>
      <vt:lpstr>VAS073_F_Kitossanaudos53IsViso</vt:lpstr>
      <vt:lpstr>'Forma 4'!VAS073_F_Kitossanaudos541NuotekuSurinkimas</vt:lpstr>
      <vt:lpstr>VAS073_F_Kitossanaudos541NuotekuSurinkimas</vt:lpstr>
      <vt:lpstr>'Forma 4'!VAS073_F_Kitossanaudos542NuotekuValymas</vt:lpstr>
      <vt:lpstr>VAS073_F_Kitossanaudos542NuotekuValymas</vt:lpstr>
      <vt:lpstr>'Forma 4'!VAS073_F_Kitossanaudos543NuotekuDumblo</vt:lpstr>
      <vt:lpstr>VAS073_F_Kitossanaudos543NuotekuDumblo</vt:lpstr>
      <vt:lpstr>'Forma 4'!VAS073_F_Kitossanaudos54IsViso</vt:lpstr>
      <vt:lpstr>VAS073_F_Kitossanaudos54IsViso</vt:lpstr>
      <vt:lpstr>'Forma 4'!VAS073_F_Kitossanaudos55PavirsiniuNuoteku</vt:lpstr>
      <vt:lpstr>VAS073_F_Kitossanaudos55PavirsiniuNuoteku</vt:lpstr>
      <vt:lpstr>'Forma 4'!VAS073_F_Kitossanaudos56KitosReguliuojamosios</vt:lpstr>
      <vt:lpstr>VAS073_F_Kitossanaudos56KitosReguliuojamosios</vt:lpstr>
      <vt:lpstr>'Forma 4'!VAS073_F_Kitossanaudos57KitosVeiklos</vt:lpstr>
      <vt:lpstr>VAS073_F_Kitossanaudos57KitosVeiklos</vt:lpstr>
      <vt:lpstr>'Forma 4'!VAS073_F_Kitossanaudos5Apskaitosveikla1</vt:lpstr>
      <vt:lpstr>VAS073_F_Kitossanaudos5Apskaitosveikla1</vt:lpstr>
      <vt:lpstr>'Forma 4'!VAS073_F_Kitossanaudos5Kitareguliuoja1</vt:lpstr>
      <vt:lpstr>VAS073_F_Kitossanaudos5Kitareguliuoja1</vt:lpstr>
      <vt:lpstr>'Forma 4'!VAS073_F_Kitostechninio11IS</vt:lpstr>
      <vt:lpstr>VAS073_F_Kitostechninio11IS</vt:lpstr>
      <vt:lpstr>'Forma 4'!VAS073_F_Kitostechninio131GeriamojoVandens</vt:lpstr>
      <vt:lpstr>VAS073_F_Kitostechninio131GeriamojoVandens</vt:lpstr>
      <vt:lpstr>'Forma 4'!VAS073_F_Kitostechninio132GeriamojoVandens</vt:lpstr>
      <vt:lpstr>VAS073_F_Kitostechninio132GeriamojoVandens</vt:lpstr>
      <vt:lpstr>'Forma 4'!VAS073_F_Kitostechninio133GeriamojoVandens</vt:lpstr>
      <vt:lpstr>VAS073_F_Kitostechninio133GeriamojoVandens</vt:lpstr>
      <vt:lpstr>'Forma 4'!VAS073_F_Kitostechninio13IsViso</vt:lpstr>
      <vt:lpstr>VAS073_F_Kitostechninio13IsViso</vt:lpstr>
      <vt:lpstr>'Forma 4'!VAS073_F_Kitostechninio141NuotekuSurinkimas</vt:lpstr>
      <vt:lpstr>VAS073_F_Kitostechninio141NuotekuSurinkimas</vt:lpstr>
      <vt:lpstr>'Forma 4'!VAS073_F_Kitostechninio142NuotekuValymas</vt:lpstr>
      <vt:lpstr>VAS073_F_Kitostechninio142NuotekuValymas</vt:lpstr>
      <vt:lpstr>'Forma 4'!VAS073_F_Kitostechninio143NuotekuDumblo</vt:lpstr>
      <vt:lpstr>VAS073_F_Kitostechninio143NuotekuDumblo</vt:lpstr>
      <vt:lpstr>'Forma 4'!VAS073_F_Kitostechninio14IsViso</vt:lpstr>
      <vt:lpstr>VAS073_F_Kitostechninio14IsViso</vt:lpstr>
      <vt:lpstr>'Forma 4'!VAS073_F_Kitostechninio15PavirsiniuNuoteku</vt:lpstr>
      <vt:lpstr>VAS073_F_Kitostechninio15PavirsiniuNuoteku</vt:lpstr>
      <vt:lpstr>'Forma 4'!VAS073_F_Kitostechninio16KitosReguliuojamosios</vt:lpstr>
      <vt:lpstr>VAS073_F_Kitostechninio16KitosReguliuojamosios</vt:lpstr>
      <vt:lpstr>'Forma 4'!VAS073_F_Kitostechninio17KitosVeiklos</vt:lpstr>
      <vt:lpstr>VAS073_F_Kitostechninio17KitosVeiklos</vt:lpstr>
      <vt:lpstr>'Forma 4'!VAS073_F_Kitostechninio1Apskaitosveikla1</vt:lpstr>
      <vt:lpstr>VAS073_F_Kitostechninio1Apskaitosveikla1</vt:lpstr>
      <vt:lpstr>'Forma 4'!VAS073_F_Kitostechninio1Kitareguliuoja1</vt:lpstr>
      <vt:lpstr>VAS073_F_Kitostechninio1Kitareguliuoja1</vt:lpstr>
      <vt:lpstr>'Forma 4'!VAS073_F_Kitostechninio21IS</vt:lpstr>
      <vt:lpstr>VAS073_F_Kitostechninio21IS</vt:lpstr>
      <vt:lpstr>'Forma 4'!VAS073_F_Kitostechninio231GeriamojoVandens</vt:lpstr>
      <vt:lpstr>VAS073_F_Kitostechninio231GeriamojoVandens</vt:lpstr>
      <vt:lpstr>'Forma 4'!VAS073_F_Kitostechninio232GeriamojoVandens</vt:lpstr>
      <vt:lpstr>VAS073_F_Kitostechninio232GeriamojoVandens</vt:lpstr>
      <vt:lpstr>'Forma 4'!VAS073_F_Kitostechninio233GeriamojoVandens</vt:lpstr>
      <vt:lpstr>VAS073_F_Kitostechninio233GeriamojoVandens</vt:lpstr>
      <vt:lpstr>'Forma 4'!VAS073_F_Kitostechninio23IsViso</vt:lpstr>
      <vt:lpstr>VAS073_F_Kitostechninio23IsViso</vt:lpstr>
      <vt:lpstr>'Forma 4'!VAS073_F_Kitostechninio241NuotekuSurinkimas</vt:lpstr>
      <vt:lpstr>VAS073_F_Kitostechninio241NuotekuSurinkimas</vt:lpstr>
      <vt:lpstr>'Forma 4'!VAS073_F_Kitostechninio242NuotekuValymas</vt:lpstr>
      <vt:lpstr>VAS073_F_Kitostechninio242NuotekuValymas</vt:lpstr>
      <vt:lpstr>'Forma 4'!VAS073_F_Kitostechninio243NuotekuDumblo</vt:lpstr>
      <vt:lpstr>VAS073_F_Kitostechninio243NuotekuDumblo</vt:lpstr>
      <vt:lpstr>'Forma 4'!VAS073_F_Kitostechninio24IsViso</vt:lpstr>
      <vt:lpstr>VAS073_F_Kitostechninio24IsViso</vt:lpstr>
      <vt:lpstr>'Forma 4'!VAS073_F_Kitostechninio25PavirsiniuNuoteku</vt:lpstr>
      <vt:lpstr>VAS073_F_Kitostechninio25PavirsiniuNuoteku</vt:lpstr>
      <vt:lpstr>'Forma 4'!VAS073_F_Kitostechninio26KitosReguliuojamosios</vt:lpstr>
      <vt:lpstr>VAS073_F_Kitostechninio26KitosReguliuojamosios</vt:lpstr>
      <vt:lpstr>'Forma 4'!VAS073_F_Kitostechninio27KitosVeiklos</vt:lpstr>
      <vt:lpstr>VAS073_F_Kitostechninio27KitosVeiklos</vt:lpstr>
      <vt:lpstr>'Forma 4'!VAS073_F_Kitostechninio2Apskaitosveikla1</vt:lpstr>
      <vt:lpstr>VAS073_F_Kitostechninio2Apskaitosveikla1</vt:lpstr>
      <vt:lpstr>'Forma 4'!VAS073_F_Kitostechninio2Kitareguliuoja1</vt:lpstr>
      <vt:lpstr>VAS073_F_Kitostechninio2Kitareguliuoja1</vt:lpstr>
      <vt:lpstr>'Forma 4'!VAS073_F_Kitostechninio31IS</vt:lpstr>
      <vt:lpstr>VAS073_F_Kitostechninio31IS</vt:lpstr>
      <vt:lpstr>'Forma 4'!VAS073_F_Kitostechninio331GeriamojoVandens</vt:lpstr>
      <vt:lpstr>VAS073_F_Kitostechninio331GeriamojoVandens</vt:lpstr>
      <vt:lpstr>'Forma 4'!VAS073_F_Kitostechninio332GeriamojoVandens</vt:lpstr>
      <vt:lpstr>VAS073_F_Kitostechninio332GeriamojoVandens</vt:lpstr>
      <vt:lpstr>'Forma 4'!VAS073_F_Kitostechninio333GeriamojoVandens</vt:lpstr>
      <vt:lpstr>VAS073_F_Kitostechninio333GeriamojoVandens</vt:lpstr>
      <vt:lpstr>'Forma 4'!VAS073_F_Kitostechninio33IsViso</vt:lpstr>
      <vt:lpstr>VAS073_F_Kitostechninio33IsViso</vt:lpstr>
      <vt:lpstr>'Forma 4'!VAS073_F_Kitostechninio341NuotekuSurinkimas</vt:lpstr>
      <vt:lpstr>VAS073_F_Kitostechninio341NuotekuSurinkimas</vt:lpstr>
      <vt:lpstr>'Forma 4'!VAS073_F_Kitostechninio342NuotekuValymas</vt:lpstr>
      <vt:lpstr>VAS073_F_Kitostechninio342NuotekuValymas</vt:lpstr>
      <vt:lpstr>'Forma 4'!VAS073_F_Kitostechninio343NuotekuDumblo</vt:lpstr>
      <vt:lpstr>VAS073_F_Kitostechninio343NuotekuDumblo</vt:lpstr>
      <vt:lpstr>'Forma 4'!VAS073_F_Kitostechninio34IsViso</vt:lpstr>
      <vt:lpstr>VAS073_F_Kitostechninio34IsViso</vt:lpstr>
      <vt:lpstr>'Forma 4'!VAS073_F_Kitostechninio35PavirsiniuNuoteku</vt:lpstr>
      <vt:lpstr>VAS073_F_Kitostechninio35PavirsiniuNuoteku</vt:lpstr>
      <vt:lpstr>'Forma 4'!VAS073_F_Kitostechninio36KitosReguliuojamosios</vt:lpstr>
      <vt:lpstr>VAS073_F_Kitostechninio36KitosReguliuojamosios</vt:lpstr>
      <vt:lpstr>'Forma 4'!VAS073_F_Kitostechninio37KitosVeiklos</vt:lpstr>
      <vt:lpstr>VAS073_F_Kitostechninio37KitosVeiklos</vt:lpstr>
      <vt:lpstr>'Forma 4'!VAS073_F_Kitostechninio3Apskaitosveikla1</vt:lpstr>
      <vt:lpstr>VAS073_F_Kitostechninio3Apskaitosveikla1</vt:lpstr>
      <vt:lpstr>'Forma 4'!VAS073_F_Kitostechninio3Kitareguliuoja1</vt:lpstr>
      <vt:lpstr>VAS073_F_Kitostechninio3Kitareguliuoja1</vt:lpstr>
      <vt:lpstr>'Forma 4'!VAS073_F_Kitostechninio41IS</vt:lpstr>
      <vt:lpstr>VAS073_F_Kitostechninio41IS</vt:lpstr>
      <vt:lpstr>'Forma 4'!VAS073_F_Kitostechninio431GeriamojoVandens</vt:lpstr>
      <vt:lpstr>VAS073_F_Kitostechninio431GeriamojoVandens</vt:lpstr>
      <vt:lpstr>'Forma 4'!VAS073_F_Kitostechninio432GeriamojoVandens</vt:lpstr>
      <vt:lpstr>VAS073_F_Kitostechninio432GeriamojoVandens</vt:lpstr>
      <vt:lpstr>'Forma 4'!VAS073_F_Kitostechninio433GeriamojoVandens</vt:lpstr>
      <vt:lpstr>VAS073_F_Kitostechninio433GeriamojoVandens</vt:lpstr>
      <vt:lpstr>'Forma 4'!VAS073_F_Kitostechninio43IsViso</vt:lpstr>
      <vt:lpstr>VAS073_F_Kitostechninio43IsViso</vt:lpstr>
      <vt:lpstr>'Forma 4'!VAS073_F_Kitostechninio441NuotekuSurinkimas</vt:lpstr>
      <vt:lpstr>VAS073_F_Kitostechninio441NuotekuSurinkimas</vt:lpstr>
      <vt:lpstr>'Forma 4'!VAS073_F_Kitostechninio442NuotekuValymas</vt:lpstr>
      <vt:lpstr>VAS073_F_Kitostechninio442NuotekuValymas</vt:lpstr>
      <vt:lpstr>'Forma 4'!VAS073_F_Kitostechninio443NuotekuDumblo</vt:lpstr>
      <vt:lpstr>VAS073_F_Kitostechninio443NuotekuDumblo</vt:lpstr>
      <vt:lpstr>'Forma 4'!VAS073_F_Kitostechninio44IsViso</vt:lpstr>
      <vt:lpstr>VAS073_F_Kitostechninio44IsViso</vt:lpstr>
      <vt:lpstr>'Forma 4'!VAS073_F_Kitostechninio45PavirsiniuNuoteku</vt:lpstr>
      <vt:lpstr>VAS073_F_Kitostechninio45PavirsiniuNuoteku</vt:lpstr>
      <vt:lpstr>'Forma 4'!VAS073_F_Kitostechninio46KitosReguliuojamosios</vt:lpstr>
      <vt:lpstr>VAS073_F_Kitostechninio46KitosReguliuojamosios</vt:lpstr>
      <vt:lpstr>'Forma 4'!VAS073_F_Kitostechninio47KitosVeiklos</vt:lpstr>
      <vt:lpstr>VAS073_F_Kitostechninio47KitosVeiklos</vt:lpstr>
      <vt:lpstr>'Forma 4'!VAS073_F_Kitostechninio4Apskaitosveikla1</vt:lpstr>
      <vt:lpstr>VAS073_F_Kitostechninio4Apskaitosveikla1</vt:lpstr>
      <vt:lpstr>'Forma 4'!VAS073_F_Kitostechninio4Kitareguliuoja1</vt:lpstr>
      <vt:lpstr>VAS073_F_Kitostechninio4Kitareguliuoja1</vt:lpstr>
      <vt:lpstr>'Forma 4'!VAS073_F_Kitumokesciusa11IS</vt:lpstr>
      <vt:lpstr>VAS073_F_Kitumokesciusa11IS</vt:lpstr>
      <vt:lpstr>'Forma 4'!VAS073_F_Kitumokesciusa131GeriamojoVandens</vt:lpstr>
      <vt:lpstr>VAS073_F_Kitumokesciusa131GeriamojoVandens</vt:lpstr>
      <vt:lpstr>'Forma 4'!VAS073_F_Kitumokesciusa132GeriamojoVandens</vt:lpstr>
      <vt:lpstr>VAS073_F_Kitumokesciusa132GeriamojoVandens</vt:lpstr>
      <vt:lpstr>'Forma 4'!VAS073_F_Kitumokesciusa133GeriamojoVandens</vt:lpstr>
      <vt:lpstr>VAS073_F_Kitumokesciusa133GeriamojoVandens</vt:lpstr>
      <vt:lpstr>'Forma 4'!VAS073_F_Kitumokesciusa13IsViso</vt:lpstr>
      <vt:lpstr>VAS073_F_Kitumokesciusa13IsViso</vt:lpstr>
      <vt:lpstr>'Forma 4'!VAS073_F_Kitumokesciusa141NuotekuSurinkimas</vt:lpstr>
      <vt:lpstr>VAS073_F_Kitumokesciusa141NuotekuSurinkimas</vt:lpstr>
      <vt:lpstr>'Forma 4'!VAS073_F_Kitumokesciusa142NuotekuValymas</vt:lpstr>
      <vt:lpstr>VAS073_F_Kitumokesciusa142NuotekuValymas</vt:lpstr>
      <vt:lpstr>'Forma 4'!VAS073_F_Kitumokesciusa143NuotekuDumblo</vt:lpstr>
      <vt:lpstr>VAS073_F_Kitumokesciusa143NuotekuDumblo</vt:lpstr>
      <vt:lpstr>'Forma 4'!VAS073_F_Kitumokesciusa14IsViso</vt:lpstr>
      <vt:lpstr>VAS073_F_Kitumokesciusa14IsViso</vt:lpstr>
      <vt:lpstr>'Forma 4'!VAS073_F_Kitumokesciusa15PavirsiniuNuoteku</vt:lpstr>
      <vt:lpstr>VAS073_F_Kitumokesciusa15PavirsiniuNuoteku</vt:lpstr>
      <vt:lpstr>'Forma 4'!VAS073_F_Kitumokesciusa16KitosReguliuojamosios</vt:lpstr>
      <vt:lpstr>VAS073_F_Kitumokesciusa16KitosReguliuojamosios</vt:lpstr>
      <vt:lpstr>'Forma 4'!VAS073_F_Kitumokesciusa17KitosVeiklos</vt:lpstr>
      <vt:lpstr>VAS073_F_Kitumokesciusa17KitosVeiklos</vt:lpstr>
      <vt:lpstr>'Forma 4'!VAS073_F_Kitumokesciusa1Apskaitosveikla1</vt:lpstr>
      <vt:lpstr>VAS073_F_Kitumokesciusa1Apskaitosveikla1</vt:lpstr>
      <vt:lpstr>'Forma 4'!VAS073_F_Kitumokesciusa1Kitareguliuoja1</vt:lpstr>
      <vt:lpstr>VAS073_F_Kitumokesciusa1Kitareguliuoja1</vt:lpstr>
      <vt:lpstr>'Forma 4'!VAS073_F_Kitumokesciusa21IS</vt:lpstr>
      <vt:lpstr>VAS073_F_Kitumokesciusa21IS</vt:lpstr>
      <vt:lpstr>'Forma 4'!VAS073_F_Kitumokesciusa231GeriamojoVandens</vt:lpstr>
      <vt:lpstr>VAS073_F_Kitumokesciusa231GeriamojoVandens</vt:lpstr>
      <vt:lpstr>'Forma 4'!VAS073_F_Kitumokesciusa232GeriamojoVandens</vt:lpstr>
      <vt:lpstr>VAS073_F_Kitumokesciusa232GeriamojoVandens</vt:lpstr>
      <vt:lpstr>'Forma 4'!VAS073_F_Kitumokesciusa233GeriamojoVandens</vt:lpstr>
      <vt:lpstr>VAS073_F_Kitumokesciusa233GeriamojoVandens</vt:lpstr>
      <vt:lpstr>'Forma 4'!VAS073_F_Kitumokesciusa23IsViso</vt:lpstr>
      <vt:lpstr>VAS073_F_Kitumokesciusa23IsViso</vt:lpstr>
      <vt:lpstr>'Forma 4'!VAS073_F_Kitumokesciusa241NuotekuSurinkimas</vt:lpstr>
      <vt:lpstr>VAS073_F_Kitumokesciusa241NuotekuSurinkimas</vt:lpstr>
      <vt:lpstr>'Forma 4'!VAS073_F_Kitumokesciusa242NuotekuValymas</vt:lpstr>
      <vt:lpstr>VAS073_F_Kitumokesciusa242NuotekuValymas</vt:lpstr>
      <vt:lpstr>'Forma 4'!VAS073_F_Kitumokesciusa243NuotekuDumblo</vt:lpstr>
      <vt:lpstr>VAS073_F_Kitumokesciusa243NuotekuDumblo</vt:lpstr>
      <vt:lpstr>'Forma 4'!VAS073_F_Kitumokesciusa24IsViso</vt:lpstr>
      <vt:lpstr>VAS073_F_Kitumokesciusa24IsViso</vt:lpstr>
      <vt:lpstr>'Forma 4'!VAS073_F_Kitumokesciusa25PavirsiniuNuoteku</vt:lpstr>
      <vt:lpstr>VAS073_F_Kitumokesciusa25PavirsiniuNuoteku</vt:lpstr>
      <vt:lpstr>'Forma 4'!VAS073_F_Kitumokesciusa26KitosReguliuojamosios</vt:lpstr>
      <vt:lpstr>VAS073_F_Kitumokesciusa26KitosReguliuojamosios</vt:lpstr>
      <vt:lpstr>'Forma 4'!VAS073_F_Kitumokesciusa27KitosVeiklos</vt:lpstr>
      <vt:lpstr>VAS073_F_Kitumokesciusa27KitosVeiklos</vt:lpstr>
      <vt:lpstr>'Forma 4'!VAS073_F_Kitumokesciusa2Apskaitosveikla1</vt:lpstr>
      <vt:lpstr>VAS073_F_Kitumokesciusa2Apskaitosveikla1</vt:lpstr>
      <vt:lpstr>'Forma 4'!VAS073_F_Kitumokesciusa2Kitareguliuoja1</vt:lpstr>
      <vt:lpstr>VAS073_F_Kitumokesciusa2Kitareguliuoja1</vt:lpstr>
      <vt:lpstr>'Forma 4'!VAS073_F_Kitumokesciusa31IS</vt:lpstr>
      <vt:lpstr>VAS073_F_Kitumokesciusa31IS</vt:lpstr>
      <vt:lpstr>'Forma 4'!VAS073_F_Kitumokesciusa331GeriamojoVandens</vt:lpstr>
      <vt:lpstr>VAS073_F_Kitumokesciusa331GeriamojoVandens</vt:lpstr>
      <vt:lpstr>'Forma 4'!VAS073_F_Kitumokesciusa332GeriamojoVandens</vt:lpstr>
      <vt:lpstr>VAS073_F_Kitumokesciusa332GeriamojoVandens</vt:lpstr>
      <vt:lpstr>'Forma 4'!VAS073_F_Kitumokesciusa333GeriamojoVandens</vt:lpstr>
      <vt:lpstr>VAS073_F_Kitumokesciusa333GeriamojoVandens</vt:lpstr>
      <vt:lpstr>'Forma 4'!VAS073_F_Kitumokesciusa33IsViso</vt:lpstr>
      <vt:lpstr>VAS073_F_Kitumokesciusa33IsViso</vt:lpstr>
      <vt:lpstr>'Forma 4'!VAS073_F_Kitumokesciusa341NuotekuSurinkimas</vt:lpstr>
      <vt:lpstr>VAS073_F_Kitumokesciusa341NuotekuSurinkimas</vt:lpstr>
      <vt:lpstr>'Forma 4'!VAS073_F_Kitumokesciusa342NuotekuValymas</vt:lpstr>
      <vt:lpstr>VAS073_F_Kitumokesciusa342NuotekuValymas</vt:lpstr>
      <vt:lpstr>'Forma 4'!VAS073_F_Kitumokesciusa343NuotekuDumblo</vt:lpstr>
      <vt:lpstr>VAS073_F_Kitumokesciusa343NuotekuDumblo</vt:lpstr>
      <vt:lpstr>'Forma 4'!VAS073_F_Kitumokesciusa34IsViso</vt:lpstr>
      <vt:lpstr>VAS073_F_Kitumokesciusa34IsViso</vt:lpstr>
      <vt:lpstr>'Forma 4'!VAS073_F_Kitumokesciusa35PavirsiniuNuoteku</vt:lpstr>
      <vt:lpstr>VAS073_F_Kitumokesciusa35PavirsiniuNuoteku</vt:lpstr>
      <vt:lpstr>'Forma 4'!VAS073_F_Kitumokesciusa36KitosReguliuojamosios</vt:lpstr>
      <vt:lpstr>VAS073_F_Kitumokesciusa36KitosReguliuojamosios</vt:lpstr>
      <vt:lpstr>'Forma 4'!VAS073_F_Kitumokesciusa37KitosVeiklos</vt:lpstr>
      <vt:lpstr>VAS073_F_Kitumokesciusa37KitosVeiklos</vt:lpstr>
      <vt:lpstr>'Forma 4'!VAS073_F_Kitumokesciusa3Apskaitosveikla1</vt:lpstr>
      <vt:lpstr>VAS073_F_Kitumokesciusa3Apskaitosveikla1</vt:lpstr>
      <vt:lpstr>'Forma 4'!VAS073_F_Kitumokesciusa3Kitareguliuoja1</vt:lpstr>
      <vt:lpstr>VAS073_F_Kitumokesciusa3Kitareguliuoja1</vt:lpstr>
      <vt:lpstr>'Forma 4'!VAS073_F_Kitumokesciusa41IS</vt:lpstr>
      <vt:lpstr>VAS073_F_Kitumokesciusa41IS</vt:lpstr>
      <vt:lpstr>'Forma 4'!VAS073_F_Kitumokesciusa431GeriamojoVandens</vt:lpstr>
      <vt:lpstr>VAS073_F_Kitumokesciusa431GeriamojoVandens</vt:lpstr>
      <vt:lpstr>'Forma 4'!VAS073_F_Kitumokesciusa432GeriamojoVandens</vt:lpstr>
      <vt:lpstr>VAS073_F_Kitumokesciusa432GeriamojoVandens</vt:lpstr>
      <vt:lpstr>'Forma 4'!VAS073_F_Kitumokesciusa433GeriamojoVandens</vt:lpstr>
      <vt:lpstr>VAS073_F_Kitumokesciusa433GeriamojoVandens</vt:lpstr>
      <vt:lpstr>'Forma 4'!VAS073_F_Kitumokesciusa43IsViso</vt:lpstr>
      <vt:lpstr>VAS073_F_Kitumokesciusa43IsViso</vt:lpstr>
      <vt:lpstr>'Forma 4'!VAS073_F_Kitumokesciusa441NuotekuSurinkimas</vt:lpstr>
      <vt:lpstr>VAS073_F_Kitumokesciusa441NuotekuSurinkimas</vt:lpstr>
      <vt:lpstr>'Forma 4'!VAS073_F_Kitumokesciusa442NuotekuValymas</vt:lpstr>
      <vt:lpstr>VAS073_F_Kitumokesciusa442NuotekuValymas</vt:lpstr>
      <vt:lpstr>'Forma 4'!VAS073_F_Kitumokesciusa443NuotekuDumblo</vt:lpstr>
      <vt:lpstr>VAS073_F_Kitumokesciusa443NuotekuDumblo</vt:lpstr>
      <vt:lpstr>'Forma 4'!VAS073_F_Kitumokesciusa44IsViso</vt:lpstr>
      <vt:lpstr>VAS073_F_Kitumokesciusa44IsViso</vt:lpstr>
      <vt:lpstr>'Forma 4'!VAS073_F_Kitumokesciusa45PavirsiniuNuoteku</vt:lpstr>
      <vt:lpstr>VAS073_F_Kitumokesciusa45PavirsiniuNuoteku</vt:lpstr>
      <vt:lpstr>'Forma 4'!VAS073_F_Kitumokesciusa46KitosReguliuojamosios</vt:lpstr>
      <vt:lpstr>VAS073_F_Kitumokesciusa46KitosReguliuojamosios</vt:lpstr>
      <vt:lpstr>'Forma 4'!VAS073_F_Kitumokesciusa47KitosVeiklos</vt:lpstr>
      <vt:lpstr>VAS073_F_Kitumokesciusa47KitosVeiklos</vt:lpstr>
      <vt:lpstr>'Forma 4'!VAS073_F_Kitumokesciusa4Apskaitosveikla1</vt:lpstr>
      <vt:lpstr>VAS073_F_Kitumokesciusa4Apskaitosveikla1</vt:lpstr>
      <vt:lpstr>'Forma 4'!VAS073_F_Kitumokesciusa4Kitareguliuoja1</vt:lpstr>
      <vt:lpstr>VAS073_F_Kitumokesciusa4Kitareguliuoja1</vt:lpstr>
      <vt:lpstr>'Forma 4'!VAS073_F_Kitupaslaugupi11IS</vt:lpstr>
      <vt:lpstr>VAS073_F_Kitupaslaugupi11IS</vt:lpstr>
      <vt:lpstr>'Forma 4'!VAS073_F_Kitupaslaugupi131GeriamojoVandens</vt:lpstr>
      <vt:lpstr>VAS073_F_Kitupaslaugupi131GeriamojoVandens</vt:lpstr>
      <vt:lpstr>'Forma 4'!VAS073_F_Kitupaslaugupi132GeriamojoVandens</vt:lpstr>
      <vt:lpstr>VAS073_F_Kitupaslaugupi132GeriamojoVandens</vt:lpstr>
      <vt:lpstr>'Forma 4'!VAS073_F_Kitupaslaugupi133GeriamojoVandens</vt:lpstr>
      <vt:lpstr>VAS073_F_Kitupaslaugupi133GeriamojoVandens</vt:lpstr>
      <vt:lpstr>'Forma 4'!VAS073_F_Kitupaslaugupi13IsViso</vt:lpstr>
      <vt:lpstr>VAS073_F_Kitupaslaugupi13IsViso</vt:lpstr>
      <vt:lpstr>'Forma 4'!VAS073_F_Kitupaslaugupi141NuotekuSurinkimas</vt:lpstr>
      <vt:lpstr>VAS073_F_Kitupaslaugupi141NuotekuSurinkimas</vt:lpstr>
      <vt:lpstr>'Forma 4'!VAS073_F_Kitupaslaugupi142NuotekuValymas</vt:lpstr>
      <vt:lpstr>VAS073_F_Kitupaslaugupi142NuotekuValymas</vt:lpstr>
      <vt:lpstr>'Forma 4'!VAS073_F_Kitupaslaugupi143NuotekuDumblo</vt:lpstr>
      <vt:lpstr>VAS073_F_Kitupaslaugupi143NuotekuDumblo</vt:lpstr>
      <vt:lpstr>'Forma 4'!VAS073_F_Kitupaslaugupi14IsViso</vt:lpstr>
      <vt:lpstr>VAS073_F_Kitupaslaugupi14IsViso</vt:lpstr>
      <vt:lpstr>'Forma 4'!VAS073_F_Kitupaslaugupi15PavirsiniuNuoteku</vt:lpstr>
      <vt:lpstr>VAS073_F_Kitupaslaugupi15PavirsiniuNuoteku</vt:lpstr>
      <vt:lpstr>'Forma 4'!VAS073_F_Kitupaslaugupi16KitosReguliuojamosios</vt:lpstr>
      <vt:lpstr>VAS073_F_Kitupaslaugupi16KitosReguliuojamosios</vt:lpstr>
      <vt:lpstr>'Forma 4'!VAS073_F_Kitupaslaugupi17KitosVeiklos</vt:lpstr>
      <vt:lpstr>VAS073_F_Kitupaslaugupi17KitosVeiklos</vt:lpstr>
      <vt:lpstr>'Forma 4'!VAS073_F_Kitupaslaugupi1Apskaitosveikla1</vt:lpstr>
      <vt:lpstr>VAS073_F_Kitupaslaugupi1Apskaitosveikla1</vt:lpstr>
      <vt:lpstr>'Forma 4'!VAS073_F_Kitupaslaugupi1Kitareguliuoja1</vt:lpstr>
      <vt:lpstr>VAS073_F_Kitupaslaugupi1Kitareguliuoja1</vt:lpstr>
      <vt:lpstr>'Forma 4'!VAS073_F_Kitupaslaugupi21IS</vt:lpstr>
      <vt:lpstr>VAS073_F_Kitupaslaugupi21IS</vt:lpstr>
      <vt:lpstr>'Forma 4'!VAS073_F_Kitupaslaugupi231GeriamojoVandens</vt:lpstr>
      <vt:lpstr>VAS073_F_Kitupaslaugupi231GeriamojoVandens</vt:lpstr>
      <vt:lpstr>'Forma 4'!VAS073_F_Kitupaslaugupi232GeriamojoVandens</vt:lpstr>
      <vt:lpstr>VAS073_F_Kitupaslaugupi232GeriamojoVandens</vt:lpstr>
      <vt:lpstr>'Forma 4'!VAS073_F_Kitupaslaugupi233GeriamojoVandens</vt:lpstr>
      <vt:lpstr>VAS073_F_Kitupaslaugupi233GeriamojoVandens</vt:lpstr>
      <vt:lpstr>'Forma 4'!VAS073_F_Kitupaslaugupi23IsViso</vt:lpstr>
      <vt:lpstr>VAS073_F_Kitupaslaugupi23IsViso</vt:lpstr>
      <vt:lpstr>'Forma 4'!VAS073_F_Kitupaslaugupi241NuotekuSurinkimas</vt:lpstr>
      <vt:lpstr>VAS073_F_Kitupaslaugupi241NuotekuSurinkimas</vt:lpstr>
      <vt:lpstr>'Forma 4'!VAS073_F_Kitupaslaugupi242NuotekuValymas</vt:lpstr>
      <vt:lpstr>VAS073_F_Kitupaslaugupi242NuotekuValymas</vt:lpstr>
      <vt:lpstr>'Forma 4'!VAS073_F_Kitupaslaugupi243NuotekuDumblo</vt:lpstr>
      <vt:lpstr>VAS073_F_Kitupaslaugupi243NuotekuDumblo</vt:lpstr>
      <vt:lpstr>'Forma 4'!VAS073_F_Kitupaslaugupi24IsViso</vt:lpstr>
      <vt:lpstr>VAS073_F_Kitupaslaugupi24IsViso</vt:lpstr>
      <vt:lpstr>'Forma 4'!VAS073_F_Kitupaslaugupi25PavirsiniuNuoteku</vt:lpstr>
      <vt:lpstr>VAS073_F_Kitupaslaugupi25PavirsiniuNuoteku</vt:lpstr>
      <vt:lpstr>'Forma 4'!VAS073_F_Kitupaslaugupi26KitosReguliuojamosios</vt:lpstr>
      <vt:lpstr>VAS073_F_Kitupaslaugupi26KitosReguliuojamosios</vt:lpstr>
      <vt:lpstr>'Forma 4'!VAS073_F_Kitupaslaugupi27KitosVeiklos</vt:lpstr>
      <vt:lpstr>VAS073_F_Kitupaslaugupi27KitosVeiklos</vt:lpstr>
      <vt:lpstr>'Forma 4'!VAS073_F_Kitupaslaugupi2Apskaitosveikla1</vt:lpstr>
      <vt:lpstr>VAS073_F_Kitupaslaugupi2Apskaitosveikla1</vt:lpstr>
      <vt:lpstr>'Forma 4'!VAS073_F_Kitupaslaugupi2Kitareguliuoja1</vt:lpstr>
      <vt:lpstr>VAS073_F_Kitupaslaugupi2Kitareguliuoja1</vt:lpstr>
      <vt:lpstr>'Forma 4'!VAS073_F_Kitupaslaugupi31IS</vt:lpstr>
      <vt:lpstr>VAS073_F_Kitupaslaugupi31IS</vt:lpstr>
      <vt:lpstr>'Forma 4'!VAS073_F_Kitupaslaugupi331GeriamojoVandens</vt:lpstr>
      <vt:lpstr>VAS073_F_Kitupaslaugupi331GeriamojoVandens</vt:lpstr>
      <vt:lpstr>'Forma 4'!VAS073_F_Kitupaslaugupi332GeriamojoVandens</vt:lpstr>
      <vt:lpstr>VAS073_F_Kitupaslaugupi332GeriamojoVandens</vt:lpstr>
      <vt:lpstr>'Forma 4'!VAS073_F_Kitupaslaugupi333GeriamojoVandens</vt:lpstr>
      <vt:lpstr>VAS073_F_Kitupaslaugupi333GeriamojoVandens</vt:lpstr>
      <vt:lpstr>'Forma 4'!VAS073_F_Kitupaslaugupi33IsViso</vt:lpstr>
      <vt:lpstr>VAS073_F_Kitupaslaugupi33IsViso</vt:lpstr>
      <vt:lpstr>'Forma 4'!VAS073_F_Kitupaslaugupi341NuotekuSurinkimas</vt:lpstr>
      <vt:lpstr>VAS073_F_Kitupaslaugupi341NuotekuSurinkimas</vt:lpstr>
      <vt:lpstr>'Forma 4'!VAS073_F_Kitupaslaugupi342NuotekuValymas</vt:lpstr>
      <vt:lpstr>VAS073_F_Kitupaslaugupi342NuotekuValymas</vt:lpstr>
      <vt:lpstr>'Forma 4'!VAS073_F_Kitupaslaugupi343NuotekuDumblo</vt:lpstr>
      <vt:lpstr>VAS073_F_Kitupaslaugupi343NuotekuDumblo</vt:lpstr>
      <vt:lpstr>'Forma 4'!VAS073_F_Kitupaslaugupi34IsViso</vt:lpstr>
      <vt:lpstr>VAS073_F_Kitupaslaugupi34IsViso</vt:lpstr>
      <vt:lpstr>'Forma 4'!VAS073_F_Kitupaslaugupi35PavirsiniuNuoteku</vt:lpstr>
      <vt:lpstr>VAS073_F_Kitupaslaugupi35PavirsiniuNuoteku</vt:lpstr>
      <vt:lpstr>'Forma 4'!VAS073_F_Kitupaslaugupi36KitosReguliuojamosios</vt:lpstr>
      <vt:lpstr>VAS073_F_Kitupaslaugupi36KitosReguliuojamosios</vt:lpstr>
      <vt:lpstr>'Forma 4'!VAS073_F_Kitupaslaugupi37KitosVeiklos</vt:lpstr>
      <vt:lpstr>VAS073_F_Kitupaslaugupi37KitosVeiklos</vt:lpstr>
      <vt:lpstr>'Forma 4'!VAS073_F_Kitupaslaugupi3Apskaitosveikla1</vt:lpstr>
      <vt:lpstr>VAS073_F_Kitupaslaugupi3Apskaitosveikla1</vt:lpstr>
      <vt:lpstr>'Forma 4'!VAS073_F_Kitupaslaugupi3Kitareguliuoja1</vt:lpstr>
      <vt:lpstr>VAS073_F_Kitupaslaugupi3Kitareguliuoja1</vt:lpstr>
      <vt:lpstr>'Forma 4'!VAS073_F_Konsultaciniup11IS</vt:lpstr>
      <vt:lpstr>VAS073_F_Konsultaciniup11IS</vt:lpstr>
      <vt:lpstr>'Forma 4'!VAS073_F_Konsultaciniup131GeriamojoVandens</vt:lpstr>
      <vt:lpstr>VAS073_F_Konsultaciniup131GeriamojoVandens</vt:lpstr>
      <vt:lpstr>'Forma 4'!VAS073_F_Konsultaciniup132GeriamojoVandens</vt:lpstr>
      <vt:lpstr>VAS073_F_Konsultaciniup132GeriamojoVandens</vt:lpstr>
      <vt:lpstr>'Forma 4'!VAS073_F_Konsultaciniup133GeriamojoVandens</vt:lpstr>
      <vt:lpstr>VAS073_F_Konsultaciniup133GeriamojoVandens</vt:lpstr>
      <vt:lpstr>'Forma 4'!VAS073_F_Konsultaciniup13IsViso</vt:lpstr>
      <vt:lpstr>VAS073_F_Konsultaciniup13IsViso</vt:lpstr>
      <vt:lpstr>'Forma 4'!VAS073_F_Konsultaciniup141NuotekuSurinkimas</vt:lpstr>
      <vt:lpstr>VAS073_F_Konsultaciniup141NuotekuSurinkimas</vt:lpstr>
      <vt:lpstr>'Forma 4'!VAS073_F_Konsultaciniup142NuotekuValymas</vt:lpstr>
      <vt:lpstr>VAS073_F_Konsultaciniup142NuotekuValymas</vt:lpstr>
      <vt:lpstr>'Forma 4'!VAS073_F_Konsultaciniup143NuotekuDumblo</vt:lpstr>
      <vt:lpstr>VAS073_F_Konsultaciniup143NuotekuDumblo</vt:lpstr>
      <vt:lpstr>'Forma 4'!VAS073_F_Konsultaciniup14IsViso</vt:lpstr>
      <vt:lpstr>VAS073_F_Konsultaciniup14IsViso</vt:lpstr>
      <vt:lpstr>'Forma 4'!VAS073_F_Konsultaciniup15PavirsiniuNuoteku</vt:lpstr>
      <vt:lpstr>VAS073_F_Konsultaciniup15PavirsiniuNuoteku</vt:lpstr>
      <vt:lpstr>'Forma 4'!VAS073_F_Konsultaciniup16KitosReguliuojamosios</vt:lpstr>
      <vt:lpstr>VAS073_F_Konsultaciniup16KitosReguliuojamosios</vt:lpstr>
      <vt:lpstr>'Forma 4'!VAS073_F_Konsultaciniup17KitosVeiklos</vt:lpstr>
      <vt:lpstr>VAS073_F_Konsultaciniup17KitosVeiklos</vt:lpstr>
      <vt:lpstr>'Forma 4'!VAS073_F_Konsultaciniup1Apskaitosveikla1</vt:lpstr>
      <vt:lpstr>VAS073_F_Konsultaciniup1Apskaitosveikla1</vt:lpstr>
      <vt:lpstr>'Forma 4'!VAS073_F_Konsultaciniup1Kitareguliuoja1</vt:lpstr>
      <vt:lpstr>VAS073_F_Konsultaciniup1Kitareguliuoja1</vt:lpstr>
      <vt:lpstr>'Forma 4'!VAS073_F_Konsultaciniup21IS</vt:lpstr>
      <vt:lpstr>VAS073_F_Konsultaciniup21IS</vt:lpstr>
      <vt:lpstr>'Forma 4'!VAS073_F_Konsultaciniup231GeriamojoVandens</vt:lpstr>
      <vt:lpstr>VAS073_F_Konsultaciniup231GeriamojoVandens</vt:lpstr>
      <vt:lpstr>'Forma 4'!VAS073_F_Konsultaciniup232GeriamojoVandens</vt:lpstr>
      <vt:lpstr>VAS073_F_Konsultaciniup232GeriamojoVandens</vt:lpstr>
      <vt:lpstr>'Forma 4'!VAS073_F_Konsultaciniup233GeriamojoVandens</vt:lpstr>
      <vt:lpstr>VAS073_F_Konsultaciniup233GeriamojoVandens</vt:lpstr>
      <vt:lpstr>'Forma 4'!VAS073_F_Konsultaciniup23IsViso</vt:lpstr>
      <vt:lpstr>VAS073_F_Konsultaciniup23IsViso</vt:lpstr>
      <vt:lpstr>'Forma 4'!VAS073_F_Konsultaciniup241NuotekuSurinkimas</vt:lpstr>
      <vt:lpstr>VAS073_F_Konsultaciniup241NuotekuSurinkimas</vt:lpstr>
      <vt:lpstr>'Forma 4'!VAS073_F_Konsultaciniup242NuotekuValymas</vt:lpstr>
      <vt:lpstr>VAS073_F_Konsultaciniup242NuotekuValymas</vt:lpstr>
      <vt:lpstr>'Forma 4'!VAS073_F_Konsultaciniup243NuotekuDumblo</vt:lpstr>
      <vt:lpstr>VAS073_F_Konsultaciniup243NuotekuDumblo</vt:lpstr>
      <vt:lpstr>'Forma 4'!VAS073_F_Konsultaciniup24IsViso</vt:lpstr>
      <vt:lpstr>VAS073_F_Konsultaciniup24IsViso</vt:lpstr>
      <vt:lpstr>'Forma 4'!VAS073_F_Konsultaciniup25PavirsiniuNuoteku</vt:lpstr>
      <vt:lpstr>VAS073_F_Konsultaciniup25PavirsiniuNuoteku</vt:lpstr>
      <vt:lpstr>'Forma 4'!VAS073_F_Konsultaciniup26KitosReguliuojamosios</vt:lpstr>
      <vt:lpstr>VAS073_F_Konsultaciniup26KitosReguliuojamosios</vt:lpstr>
      <vt:lpstr>'Forma 4'!VAS073_F_Konsultaciniup27KitosVeiklos</vt:lpstr>
      <vt:lpstr>VAS073_F_Konsultaciniup27KitosVeiklos</vt:lpstr>
      <vt:lpstr>'Forma 4'!VAS073_F_Konsultaciniup2Apskaitosveikla1</vt:lpstr>
      <vt:lpstr>VAS073_F_Konsultaciniup2Apskaitosveikla1</vt:lpstr>
      <vt:lpstr>'Forma 4'!VAS073_F_Konsultaciniup2Kitareguliuoja1</vt:lpstr>
      <vt:lpstr>VAS073_F_Konsultaciniup2Kitareguliuoja1</vt:lpstr>
      <vt:lpstr>'Forma 4'!VAS073_F_Konsultaciniup31IS</vt:lpstr>
      <vt:lpstr>VAS073_F_Konsultaciniup31IS</vt:lpstr>
      <vt:lpstr>'Forma 4'!VAS073_F_Konsultaciniup331GeriamojoVandens</vt:lpstr>
      <vt:lpstr>VAS073_F_Konsultaciniup331GeriamojoVandens</vt:lpstr>
      <vt:lpstr>'Forma 4'!VAS073_F_Konsultaciniup332GeriamojoVandens</vt:lpstr>
      <vt:lpstr>VAS073_F_Konsultaciniup332GeriamojoVandens</vt:lpstr>
      <vt:lpstr>'Forma 4'!VAS073_F_Konsultaciniup333GeriamojoVandens</vt:lpstr>
      <vt:lpstr>VAS073_F_Konsultaciniup333GeriamojoVandens</vt:lpstr>
      <vt:lpstr>'Forma 4'!VAS073_F_Konsultaciniup33IsViso</vt:lpstr>
      <vt:lpstr>VAS073_F_Konsultaciniup33IsViso</vt:lpstr>
      <vt:lpstr>'Forma 4'!VAS073_F_Konsultaciniup341NuotekuSurinkimas</vt:lpstr>
      <vt:lpstr>VAS073_F_Konsultaciniup341NuotekuSurinkimas</vt:lpstr>
      <vt:lpstr>'Forma 4'!VAS073_F_Konsultaciniup342NuotekuValymas</vt:lpstr>
      <vt:lpstr>VAS073_F_Konsultaciniup342NuotekuValymas</vt:lpstr>
      <vt:lpstr>'Forma 4'!VAS073_F_Konsultaciniup343NuotekuDumblo</vt:lpstr>
      <vt:lpstr>VAS073_F_Konsultaciniup343NuotekuDumblo</vt:lpstr>
      <vt:lpstr>'Forma 4'!VAS073_F_Konsultaciniup34IsViso</vt:lpstr>
      <vt:lpstr>VAS073_F_Konsultaciniup34IsViso</vt:lpstr>
      <vt:lpstr>'Forma 4'!VAS073_F_Konsultaciniup35PavirsiniuNuoteku</vt:lpstr>
      <vt:lpstr>VAS073_F_Konsultaciniup35PavirsiniuNuoteku</vt:lpstr>
      <vt:lpstr>'Forma 4'!VAS073_F_Konsultaciniup36KitosReguliuojamosios</vt:lpstr>
      <vt:lpstr>VAS073_F_Konsultaciniup36KitosReguliuojamosios</vt:lpstr>
      <vt:lpstr>'Forma 4'!VAS073_F_Konsultaciniup37KitosVeiklos</vt:lpstr>
      <vt:lpstr>VAS073_F_Konsultaciniup37KitosVeiklos</vt:lpstr>
      <vt:lpstr>'Forma 4'!VAS073_F_Konsultaciniup3Apskaitosveikla1</vt:lpstr>
      <vt:lpstr>VAS073_F_Konsultaciniup3Apskaitosveikla1</vt:lpstr>
      <vt:lpstr>'Forma 4'!VAS073_F_Konsultaciniup3Kitareguliuoja1</vt:lpstr>
      <vt:lpstr>VAS073_F_Konsultaciniup3Kitareguliuoja1</vt:lpstr>
      <vt:lpstr>'Forma 4'!VAS073_F_Konsultaciniup41IS</vt:lpstr>
      <vt:lpstr>VAS073_F_Konsultaciniup41IS</vt:lpstr>
      <vt:lpstr>'Forma 4'!VAS073_F_Konsultaciniup431GeriamojoVandens</vt:lpstr>
      <vt:lpstr>VAS073_F_Konsultaciniup431GeriamojoVandens</vt:lpstr>
      <vt:lpstr>'Forma 4'!VAS073_F_Konsultaciniup432GeriamojoVandens</vt:lpstr>
      <vt:lpstr>VAS073_F_Konsultaciniup432GeriamojoVandens</vt:lpstr>
      <vt:lpstr>'Forma 4'!VAS073_F_Konsultaciniup433GeriamojoVandens</vt:lpstr>
      <vt:lpstr>VAS073_F_Konsultaciniup433GeriamojoVandens</vt:lpstr>
      <vt:lpstr>'Forma 4'!VAS073_F_Konsultaciniup43IsViso</vt:lpstr>
      <vt:lpstr>VAS073_F_Konsultaciniup43IsViso</vt:lpstr>
      <vt:lpstr>'Forma 4'!VAS073_F_Konsultaciniup441NuotekuSurinkimas</vt:lpstr>
      <vt:lpstr>VAS073_F_Konsultaciniup441NuotekuSurinkimas</vt:lpstr>
      <vt:lpstr>'Forma 4'!VAS073_F_Konsultaciniup442NuotekuValymas</vt:lpstr>
      <vt:lpstr>VAS073_F_Konsultaciniup442NuotekuValymas</vt:lpstr>
      <vt:lpstr>'Forma 4'!VAS073_F_Konsultaciniup443NuotekuDumblo</vt:lpstr>
      <vt:lpstr>VAS073_F_Konsultaciniup443NuotekuDumblo</vt:lpstr>
      <vt:lpstr>'Forma 4'!VAS073_F_Konsultaciniup44IsViso</vt:lpstr>
      <vt:lpstr>VAS073_F_Konsultaciniup44IsViso</vt:lpstr>
      <vt:lpstr>'Forma 4'!VAS073_F_Konsultaciniup45PavirsiniuNuoteku</vt:lpstr>
      <vt:lpstr>VAS073_F_Konsultaciniup45PavirsiniuNuoteku</vt:lpstr>
      <vt:lpstr>'Forma 4'!VAS073_F_Konsultaciniup46KitosReguliuojamosios</vt:lpstr>
      <vt:lpstr>VAS073_F_Konsultaciniup46KitosReguliuojamosios</vt:lpstr>
      <vt:lpstr>'Forma 4'!VAS073_F_Konsultaciniup47KitosVeiklos</vt:lpstr>
      <vt:lpstr>VAS073_F_Konsultaciniup47KitosVeiklos</vt:lpstr>
      <vt:lpstr>'Forma 4'!VAS073_F_Konsultaciniup4Apskaitosveikla1</vt:lpstr>
      <vt:lpstr>VAS073_F_Konsultaciniup4Apskaitosveikla1</vt:lpstr>
      <vt:lpstr>'Forma 4'!VAS073_F_Konsultaciniup4Kitareguliuoja1</vt:lpstr>
      <vt:lpstr>VAS073_F_Konsultaciniup4Kitareguliuoja1</vt:lpstr>
      <vt:lpstr>'Forma 4'!VAS073_F_Kuraslengviesi11IS</vt:lpstr>
      <vt:lpstr>VAS073_F_Kuraslengviesi11IS</vt:lpstr>
      <vt:lpstr>'Forma 4'!VAS073_F_Kuraslengviesi131GeriamojoVandens</vt:lpstr>
      <vt:lpstr>VAS073_F_Kuraslengviesi131GeriamojoVandens</vt:lpstr>
      <vt:lpstr>'Forma 4'!VAS073_F_Kuraslengviesi132GeriamojoVandens</vt:lpstr>
      <vt:lpstr>VAS073_F_Kuraslengviesi132GeriamojoVandens</vt:lpstr>
      <vt:lpstr>'Forma 4'!VAS073_F_Kuraslengviesi133GeriamojoVandens</vt:lpstr>
      <vt:lpstr>VAS073_F_Kuraslengviesi133GeriamojoVandens</vt:lpstr>
      <vt:lpstr>'Forma 4'!VAS073_F_Kuraslengviesi13IsViso</vt:lpstr>
      <vt:lpstr>VAS073_F_Kuraslengviesi13IsViso</vt:lpstr>
      <vt:lpstr>'Forma 4'!VAS073_F_Kuraslengviesi141NuotekuSurinkimas</vt:lpstr>
      <vt:lpstr>VAS073_F_Kuraslengviesi141NuotekuSurinkimas</vt:lpstr>
      <vt:lpstr>'Forma 4'!VAS073_F_Kuraslengviesi142NuotekuValymas</vt:lpstr>
      <vt:lpstr>VAS073_F_Kuraslengviesi142NuotekuValymas</vt:lpstr>
      <vt:lpstr>'Forma 4'!VAS073_F_Kuraslengviesi143NuotekuDumblo</vt:lpstr>
      <vt:lpstr>VAS073_F_Kuraslengviesi143NuotekuDumblo</vt:lpstr>
      <vt:lpstr>'Forma 4'!VAS073_F_Kuraslengviesi14IsViso</vt:lpstr>
      <vt:lpstr>VAS073_F_Kuraslengviesi14IsViso</vt:lpstr>
      <vt:lpstr>'Forma 4'!VAS073_F_Kuraslengviesi15PavirsiniuNuoteku</vt:lpstr>
      <vt:lpstr>VAS073_F_Kuraslengviesi15PavirsiniuNuoteku</vt:lpstr>
      <vt:lpstr>'Forma 4'!VAS073_F_Kuraslengviesi16KitosReguliuojamosios</vt:lpstr>
      <vt:lpstr>VAS073_F_Kuraslengviesi16KitosReguliuojamosios</vt:lpstr>
      <vt:lpstr>'Forma 4'!VAS073_F_Kuraslengviesi17KitosVeiklos</vt:lpstr>
      <vt:lpstr>VAS073_F_Kuraslengviesi17KitosVeiklos</vt:lpstr>
      <vt:lpstr>'Forma 4'!VAS073_F_Kuraslengviesi1Apskaitosveikla1</vt:lpstr>
      <vt:lpstr>VAS073_F_Kuraslengviesi1Apskaitosveikla1</vt:lpstr>
      <vt:lpstr>'Forma 4'!VAS073_F_Kuraslengviesi1Kitareguliuoja1</vt:lpstr>
      <vt:lpstr>VAS073_F_Kuraslengviesi1Kitareguliuoja1</vt:lpstr>
      <vt:lpstr>'Forma 4'!VAS073_F_Kuraslengviesi21IS</vt:lpstr>
      <vt:lpstr>VAS073_F_Kuraslengviesi21IS</vt:lpstr>
      <vt:lpstr>'Forma 4'!VAS073_F_Kuraslengviesi231GeriamojoVandens</vt:lpstr>
      <vt:lpstr>VAS073_F_Kuraslengviesi231GeriamojoVandens</vt:lpstr>
      <vt:lpstr>'Forma 4'!VAS073_F_Kuraslengviesi232GeriamojoVandens</vt:lpstr>
      <vt:lpstr>VAS073_F_Kuraslengviesi232GeriamojoVandens</vt:lpstr>
      <vt:lpstr>'Forma 4'!VAS073_F_Kuraslengviesi233GeriamojoVandens</vt:lpstr>
      <vt:lpstr>VAS073_F_Kuraslengviesi233GeriamojoVandens</vt:lpstr>
      <vt:lpstr>'Forma 4'!VAS073_F_Kuraslengviesi23IsViso</vt:lpstr>
      <vt:lpstr>VAS073_F_Kuraslengviesi23IsViso</vt:lpstr>
      <vt:lpstr>'Forma 4'!VAS073_F_Kuraslengviesi241NuotekuSurinkimas</vt:lpstr>
      <vt:lpstr>VAS073_F_Kuraslengviesi241NuotekuSurinkimas</vt:lpstr>
      <vt:lpstr>'Forma 4'!VAS073_F_Kuraslengviesi242NuotekuValymas</vt:lpstr>
      <vt:lpstr>VAS073_F_Kuraslengviesi242NuotekuValymas</vt:lpstr>
      <vt:lpstr>'Forma 4'!VAS073_F_Kuraslengviesi243NuotekuDumblo</vt:lpstr>
      <vt:lpstr>VAS073_F_Kuraslengviesi243NuotekuDumblo</vt:lpstr>
      <vt:lpstr>'Forma 4'!VAS073_F_Kuraslengviesi24IsViso</vt:lpstr>
      <vt:lpstr>VAS073_F_Kuraslengviesi24IsViso</vt:lpstr>
      <vt:lpstr>'Forma 4'!VAS073_F_Kuraslengviesi25PavirsiniuNuoteku</vt:lpstr>
      <vt:lpstr>VAS073_F_Kuraslengviesi25PavirsiniuNuoteku</vt:lpstr>
      <vt:lpstr>'Forma 4'!VAS073_F_Kuraslengviesi26KitosReguliuojamosios</vt:lpstr>
      <vt:lpstr>VAS073_F_Kuraslengviesi26KitosReguliuojamosios</vt:lpstr>
      <vt:lpstr>'Forma 4'!VAS073_F_Kuraslengviesi27KitosVeiklos</vt:lpstr>
      <vt:lpstr>VAS073_F_Kuraslengviesi27KitosVeiklos</vt:lpstr>
      <vt:lpstr>'Forma 4'!VAS073_F_Kuraslengviesi2Apskaitosveikla1</vt:lpstr>
      <vt:lpstr>VAS073_F_Kuraslengviesi2Apskaitosveikla1</vt:lpstr>
      <vt:lpstr>'Forma 4'!VAS073_F_Kuraslengviesi2Kitareguliuoja1</vt:lpstr>
      <vt:lpstr>VAS073_F_Kuraslengviesi2Kitareguliuoja1</vt:lpstr>
      <vt:lpstr>'Forma 4'!VAS073_F_Kuraslengviesi31IS</vt:lpstr>
      <vt:lpstr>VAS073_F_Kuraslengviesi31IS</vt:lpstr>
      <vt:lpstr>'Forma 4'!VAS073_F_Kuraslengviesi331GeriamojoVandens</vt:lpstr>
      <vt:lpstr>VAS073_F_Kuraslengviesi331GeriamojoVandens</vt:lpstr>
      <vt:lpstr>'Forma 4'!VAS073_F_Kuraslengviesi332GeriamojoVandens</vt:lpstr>
      <vt:lpstr>VAS073_F_Kuraslengviesi332GeriamojoVandens</vt:lpstr>
      <vt:lpstr>'Forma 4'!VAS073_F_Kuraslengviesi333GeriamojoVandens</vt:lpstr>
      <vt:lpstr>VAS073_F_Kuraslengviesi333GeriamojoVandens</vt:lpstr>
      <vt:lpstr>'Forma 4'!VAS073_F_Kuraslengviesi33IsViso</vt:lpstr>
      <vt:lpstr>VAS073_F_Kuraslengviesi33IsViso</vt:lpstr>
      <vt:lpstr>'Forma 4'!VAS073_F_Kuraslengviesi341NuotekuSurinkimas</vt:lpstr>
      <vt:lpstr>VAS073_F_Kuraslengviesi341NuotekuSurinkimas</vt:lpstr>
      <vt:lpstr>'Forma 4'!VAS073_F_Kuraslengviesi342NuotekuValymas</vt:lpstr>
      <vt:lpstr>VAS073_F_Kuraslengviesi342NuotekuValymas</vt:lpstr>
      <vt:lpstr>'Forma 4'!VAS073_F_Kuraslengviesi343NuotekuDumblo</vt:lpstr>
      <vt:lpstr>VAS073_F_Kuraslengviesi343NuotekuDumblo</vt:lpstr>
      <vt:lpstr>'Forma 4'!VAS073_F_Kuraslengviesi34IsViso</vt:lpstr>
      <vt:lpstr>VAS073_F_Kuraslengviesi34IsViso</vt:lpstr>
      <vt:lpstr>'Forma 4'!VAS073_F_Kuraslengviesi35PavirsiniuNuoteku</vt:lpstr>
      <vt:lpstr>VAS073_F_Kuraslengviesi35PavirsiniuNuoteku</vt:lpstr>
      <vt:lpstr>'Forma 4'!VAS073_F_Kuraslengviesi36KitosReguliuojamosios</vt:lpstr>
      <vt:lpstr>VAS073_F_Kuraslengviesi36KitosReguliuojamosios</vt:lpstr>
      <vt:lpstr>'Forma 4'!VAS073_F_Kuraslengviesi37KitosVeiklos</vt:lpstr>
      <vt:lpstr>VAS073_F_Kuraslengviesi37KitosVeiklos</vt:lpstr>
      <vt:lpstr>'Forma 4'!VAS073_F_Kuraslengviesi3Apskaitosveikla1</vt:lpstr>
      <vt:lpstr>VAS073_F_Kuraslengviesi3Apskaitosveikla1</vt:lpstr>
      <vt:lpstr>'Forma 4'!VAS073_F_Kuraslengviesi3Kitareguliuoja1</vt:lpstr>
      <vt:lpstr>VAS073_F_Kuraslengviesi3Kitareguliuoja1</vt:lpstr>
      <vt:lpstr>'Forma 4'!VAS073_F_Kuraslengviesi41IS</vt:lpstr>
      <vt:lpstr>VAS073_F_Kuraslengviesi41IS</vt:lpstr>
      <vt:lpstr>'Forma 4'!VAS073_F_Kuraslengviesi431GeriamojoVandens</vt:lpstr>
      <vt:lpstr>VAS073_F_Kuraslengviesi431GeriamojoVandens</vt:lpstr>
      <vt:lpstr>'Forma 4'!VAS073_F_Kuraslengviesi432GeriamojoVandens</vt:lpstr>
      <vt:lpstr>VAS073_F_Kuraslengviesi432GeriamojoVandens</vt:lpstr>
      <vt:lpstr>'Forma 4'!VAS073_F_Kuraslengviesi433GeriamojoVandens</vt:lpstr>
      <vt:lpstr>VAS073_F_Kuraslengviesi433GeriamojoVandens</vt:lpstr>
      <vt:lpstr>'Forma 4'!VAS073_F_Kuraslengviesi43IsViso</vt:lpstr>
      <vt:lpstr>VAS073_F_Kuraslengviesi43IsViso</vt:lpstr>
      <vt:lpstr>'Forma 4'!VAS073_F_Kuraslengviesi441NuotekuSurinkimas</vt:lpstr>
      <vt:lpstr>VAS073_F_Kuraslengviesi441NuotekuSurinkimas</vt:lpstr>
      <vt:lpstr>'Forma 4'!VAS073_F_Kuraslengviesi442NuotekuValymas</vt:lpstr>
      <vt:lpstr>VAS073_F_Kuraslengviesi442NuotekuValymas</vt:lpstr>
      <vt:lpstr>'Forma 4'!VAS073_F_Kuraslengviesi443NuotekuDumblo</vt:lpstr>
      <vt:lpstr>VAS073_F_Kuraslengviesi443NuotekuDumblo</vt:lpstr>
      <vt:lpstr>'Forma 4'!VAS073_F_Kuraslengviesi44IsViso</vt:lpstr>
      <vt:lpstr>VAS073_F_Kuraslengviesi44IsViso</vt:lpstr>
      <vt:lpstr>'Forma 4'!VAS073_F_Kuraslengviesi45PavirsiniuNuoteku</vt:lpstr>
      <vt:lpstr>VAS073_F_Kuraslengviesi45PavirsiniuNuoteku</vt:lpstr>
      <vt:lpstr>'Forma 4'!VAS073_F_Kuraslengviesi46KitosReguliuojamosios</vt:lpstr>
      <vt:lpstr>VAS073_F_Kuraslengviesi46KitosReguliuojamosios</vt:lpstr>
      <vt:lpstr>'Forma 4'!VAS073_F_Kuraslengviesi47KitosVeiklos</vt:lpstr>
      <vt:lpstr>VAS073_F_Kuraslengviesi47KitosVeiklos</vt:lpstr>
      <vt:lpstr>'Forma 4'!VAS073_F_Kuraslengviesi4Apskaitosveikla1</vt:lpstr>
      <vt:lpstr>VAS073_F_Kuraslengviesi4Apskaitosveikla1</vt:lpstr>
      <vt:lpstr>'Forma 4'!VAS073_F_Kuraslengviesi4Kitareguliuoja1</vt:lpstr>
      <vt:lpstr>VAS073_F_Kuraslengviesi4Kitareguliuoja1</vt:lpstr>
      <vt:lpstr>'Forma 4'!VAS073_F_Kurasmasinomsi11IS</vt:lpstr>
      <vt:lpstr>VAS073_F_Kurasmasinomsi11IS</vt:lpstr>
      <vt:lpstr>'Forma 4'!VAS073_F_Kurasmasinomsi131GeriamojoVandens</vt:lpstr>
      <vt:lpstr>VAS073_F_Kurasmasinomsi131GeriamojoVandens</vt:lpstr>
      <vt:lpstr>'Forma 4'!VAS073_F_Kurasmasinomsi132GeriamojoVandens</vt:lpstr>
      <vt:lpstr>VAS073_F_Kurasmasinomsi132GeriamojoVandens</vt:lpstr>
      <vt:lpstr>'Forma 4'!VAS073_F_Kurasmasinomsi133GeriamojoVandens</vt:lpstr>
      <vt:lpstr>VAS073_F_Kurasmasinomsi133GeriamojoVandens</vt:lpstr>
      <vt:lpstr>'Forma 4'!VAS073_F_Kurasmasinomsi13IsViso</vt:lpstr>
      <vt:lpstr>VAS073_F_Kurasmasinomsi13IsViso</vt:lpstr>
      <vt:lpstr>'Forma 4'!VAS073_F_Kurasmasinomsi141NuotekuSurinkimas</vt:lpstr>
      <vt:lpstr>VAS073_F_Kurasmasinomsi141NuotekuSurinkimas</vt:lpstr>
      <vt:lpstr>'Forma 4'!VAS073_F_Kurasmasinomsi142NuotekuValymas</vt:lpstr>
      <vt:lpstr>VAS073_F_Kurasmasinomsi142NuotekuValymas</vt:lpstr>
      <vt:lpstr>'Forma 4'!VAS073_F_Kurasmasinomsi143NuotekuDumblo</vt:lpstr>
      <vt:lpstr>VAS073_F_Kurasmasinomsi143NuotekuDumblo</vt:lpstr>
      <vt:lpstr>'Forma 4'!VAS073_F_Kurasmasinomsi14IsViso</vt:lpstr>
      <vt:lpstr>VAS073_F_Kurasmasinomsi14IsViso</vt:lpstr>
      <vt:lpstr>'Forma 4'!VAS073_F_Kurasmasinomsi15PavirsiniuNuoteku</vt:lpstr>
      <vt:lpstr>VAS073_F_Kurasmasinomsi15PavirsiniuNuoteku</vt:lpstr>
      <vt:lpstr>'Forma 4'!VAS073_F_Kurasmasinomsi16KitosReguliuojamosios</vt:lpstr>
      <vt:lpstr>VAS073_F_Kurasmasinomsi16KitosReguliuojamosios</vt:lpstr>
      <vt:lpstr>'Forma 4'!VAS073_F_Kurasmasinomsi17KitosVeiklos</vt:lpstr>
      <vt:lpstr>VAS073_F_Kurasmasinomsi17KitosVeiklos</vt:lpstr>
      <vt:lpstr>'Forma 4'!VAS073_F_Kurasmasinomsi1Apskaitosveikla1</vt:lpstr>
      <vt:lpstr>VAS073_F_Kurasmasinomsi1Apskaitosveikla1</vt:lpstr>
      <vt:lpstr>'Forma 4'!VAS073_F_Kurasmasinomsi1Kitareguliuoja1</vt:lpstr>
      <vt:lpstr>VAS073_F_Kurasmasinomsi1Kitareguliuoja1</vt:lpstr>
      <vt:lpstr>'Forma 4'!VAS073_F_Kurasmasinomsi21IS</vt:lpstr>
      <vt:lpstr>VAS073_F_Kurasmasinomsi21IS</vt:lpstr>
      <vt:lpstr>'Forma 4'!VAS073_F_Kurasmasinomsi231GeriamojoVandens</vt:lpstr>
      <vt:lpstr>VAS073_F_Kurasmasinomsi231GeriamojoVandens</vt:lpstr>
      <vt:lpstr>'Forma 4'!VAS073_F_Kurasmasinomsi232GeriamojoVandens</vt:lpstr>
      <vt:lpstr>VAS073_F_Kurasmasinomsi232GeriamojoVandens</vt:lpstr>
      <vt:lpstr>'Forma 4'!VAS073_F_Kurasmasinomsi233GeriamojoVandens</vt:lpstr>
      <vt:lpstr>VAS073_F_Kurasmasinomsi233GeriamojoVandens</vt:lpstr>
      <vt:lpstr>'Forma 4'!VAS073_F_Kurasmasinomsi23IsViso</vt:lpstr>
      <vt:lpstr>VAS073_F_Kurasmasinomsi23IsViso</vt:lpstr>
      <vt:lpstr>'Forma 4'!VAS073_F_Kurasmasinomsi241NuotekuSurinkimas</vt:lpstr>
      <vt:lpstr>VAS073_F_Kurasmasinomsi241NuotekuSurinkimas</vt:lpstr>
      <vt:lpstr>'Forma 4'!VAS073_F_Kurasmasinomsi242NuotekuValymas</vt:lpstr>
      <vt:lpstr>VAS073_F_Kurasmasinomsi242NuotekuValymas</vt:lpstr>
      <vt:lpstr>'Forma 4'!VAS073_F_Kurasmasinomsi243NuotekuDumblo</vt:lpstr>
      <vt:lpstr>VAS073_F_Kurasmasinomsi243NuotekuDumblo</vt:lpstr>
      <vt:lpstr>'Forma 4'!VAS073_F_Kurasmasinomsi24IsViso</vt:lpstr>
      <vt:lpstr>VAS073_F_Kurasmasinomsi24IsViso</vt:lpstr>
      <vt:lpstr>'Forma 4'!VAS073_F_Kurasmasinomsi25PavirsiniuNuoteku</vt:lpstr>
      <vt:lpstr>VAS073_F_Kurasmasinomsi25PavirsiniuNuoteku</vt:lpstr>
      <vt:lpstr>'Forma 4'!VAS073_F_Kurasmasinomsi26KitosReguliuojamosios</vt:lpstr>
      <vt:lpstr>VAS073_F_Kurasmasinomsi26KitosReguliuojamosios</vt:lpstr>
      <vt:lpstr>'Forma 4'!VAS073_F_Kurasmasinomsi27KitosVeiklos</vt:lpstr>
      <vt:lpstr>VAS073_F_Kurasmasinomsi27KitosVeiklos</vt:lpstr>
      <vt:lpstr>'Forma 4'!VAS073_F_Kurasmasinomsi2Apskaitosveikla1</vt:lpstr>
      <vt:lpstr>VAS073_F_Kurasmasinomsi2Apskaitosveikla1</vt:lpstr>
      <vt:lpstr>'Forma 4'!VAS073_F_Kurasmasinomsi2Kitareguliuoja1</vt:lpstr>
      <vt:lpstr>VAS073_F_Kurasmasinomsi2Kitareguliuoja1</vt:lpstr>
      <vt:lpstr>'Forma 4'!VAS073_F_Kurasmasinomsi31IS</vt:lpstr>
      <vt:lpstr>VAS073_F_Kurasmasinomsi31IS</vt:lpstr>
      <vt:lpstr>'Forma 4'!VAS073_F_Kurasmasinomsi331GeriamojoVandens</vt:lpstr>
      <vt:lpstr>VAS073_F_Kurasmasinomsi331GeriamojoVandens</vt:lpstr>
      <vt:lpstr>'Forma 4'!VAS073_F_Kurasmasinomsi332GeriamojoVandens</vt:lpstr>
      <vt:lpstr>VAS073_F_Kurasmasinomsi332GeriamojoVandens</vt:lpstr>
      <vt:lpstr>'Forma 4'!VAS073_F_Kurasmasinomsi333GeriamojoVandens</vt:lpstr>
      <vt:lpstr>VAS073_F_Kurasmasinomsi333GeriamojoVandens</vt:lpstr>
      <vt:lpstr>'Forma 4'!VAS073_F_Kurasmasinomsi33IsViso</vt:lpstr>
      <vt:lpstr>VAS073_F_Kurasmasinomsi33IsViso</vt:lpstr>
      <vt:lpstr>'Forma 4'!VAS073_F_Kurasmasinomsi341NuotekuSurinkimas</vt:lpstr>
      <vt:lpstr>VAS073_F_Kurasmasinomsi341NuotekuSurinkimas</vt:lpstr>
      <vt:lpstr>'Forma 4'!VAS073_F_Kurasmasinomsi342NuotekuValymas</vt:lpstr>
      <vt:lpstr>VAS073_F_Kurasmasinomsi342NuotekuValymas</vt:lpstr>
      <vt:lpstr>'Forma 4'!VAS073_F_Kurasmasinomsi343NuotekuDumblo</vt:lpstr>
      <vt:lpstr>VAS073_F_Kurasmasinomsi343NuotekuDumblo</vt:lpstr>
      <vt:lpstr>'Forma 4'!VAS073_F_Kurasmasinomsi34IsViso</vt:lpstr>
      <vt:lpstr>VAS073_F_Kurasmasinomsi34IsViso</vt:lpstr>
      <vt:lpstr>'Forma 4'!VAS073_F_Kurasmasinomsi35PavirsiniuNuoteku</vt:lpstr>
      <vt:lpstr>VAS073_F_Kurasmasinomsi35PavirsiniuNuoteku</vt:lpstr>
      <vt:lpstr>'Forma 4'!VAS073_F_Kurasmasinomsi36KitosReguliuojamosios</vt:lpstr>
      <vt:lpstr>VAS073_F_Kurasmasinomsi36KitosReguliuojamosios</vt:lpstr>
      <vt:lpstr>'Forma 4'!VAS073_F_Kurasmasinomsi37KitosVeiklos</vt:lpstr>
      <vt:lpstr>VAS073_F_Kurasmasinomsi37KitosVeiklos</vt:lpstr>
      <vt:lpstr>'Forma 4'!VAS073_F_Kurasmasinomsi3Apskaitosveikla1</vt:lpstr>
      <vt:lpstr>VAS073_F_Kurasmasinomsi3Apskaitosveikla1</vt:lpstr>
      <vt:lpstr>'Forma 4'!VAS073_F_Kurasmasinomsi3Kitareguliuoja1</vt:lpstr>
      <vt:lpstr>VAS073_F_Kurasmasinomsi3Kitareguliuoja1</vt:lpstr>
      <vt:lpstr>'Forma 4'!VAS073_F_Kurasmasinomsi41IS</vt:lpstr>
      <vt:lpstr>VAS073_F_Kurasmasinomsi41IS</vt:lpstr>
      <vt:lpstr>'Forma 4'!VAS073_F_Kurasmasinomsi431GeriamojoVandens</vt:lpstr>
      <vt:lpstr>VAS073_F_Kurasmasinomsi431GeriamojoVandens</vt:lpstr>
      <vt:lpstr>'Forma 4'!VAS073_F_Kurasmasinomsi432GeriamojoVandens</vt:lpstr>
      <vt:lpstr>VAS073_F_Kurasmasinomsi432GeriamojoVandens</vt:lpstr>
      <vt:lpstr>'Forma 4'!VAS073_F_Kurasmasinomsi433GeriamojoVandens</vt:lpstr>
      <vt:lpstr>VAS073_F_Kurasmasinomsi433GeriamojoVandens</vt:lpstr>
      <vt:lpstr>'Forma 4'!VAS073_F_Kurasmasinomsi43IsViso</vt:lpstr>
      <vt:lpstr>VAS073_F_Kurasmasinomsi43IsViso</vt:lpstr>
      <vt:lpstr>'Forma 4'!VAS073_F_Kurasmasinomsi441NuotekuSurinkimas</vt:lpstr>
      <vt:lpstr>VAS073_F_Kurasmasinomsi441NuotekuSurinkimas</vt:lpstr>
      <vt:lpstr>'Forma 4'!VAS073_F_Kurasmasinomsi442NuotekuValymas</vt:lpstr>
      <vt:lpstr>VAS073_F_Kurasmasinomsi442NuotekuValymas</vt:lpstr>
      <vt:lpstr>'Forma 4'!VAS073_F_Kurasmasinomsi443NuotekuDumblo</vt:lpstr>
      <vt:lpstr>VAS073_F_Kurasmasinomsi443NuotekuDumblo</vt:lpstr>
      <vt:lpstr>'Forma 4'!VAS073_F_Kurasmasinomsi44IsViso</vt:lpstr>
      <vt:lpstr>VAS073_F_Kurasmasinomsi44IsViso</vt:lpstr>
      <vt:lpstr>'Forma 4'!VAS073_F_Kurasmasinomsi45PavirsiniuNuoteku</vt:lpstr>
      <vt:lpstr>VAS073_F_Kurasmasinomsi45PavirsiniuNuoteku</vt:lpstr>
      <vt:lpstr>'Forma 4'!VAS073_F_Kurasmasinomsi46KitosReguliuojamosios</vt:lpstr>
      <vt:lpstr>VAS073_F_Kurasmasinomsi46KitosReguliuojamosios</vt:lpstr>
      <vt:lpstr>'Forma 4'!VAS073_F_Kurasmasinomsi47KitosVeiklos</vt:lpstr>
      <vt:lpstr>VAS073_F_Kurasmasinomsi47KitosVeiklos</vt:lpstr>
      <vt:lpstr>'Forma 4'!VAS073_F_Kurasmasinomsi4Apskaitosveikla1</vt:lpstr>
      <vt:lpstr>VAS073_F_Kurasmasinomsi4Apskaitosveikla1</vt:lpstr>
      <vt:lpstr>'Forma 4'!VAS073_F_Kurasmasinomsi4Kitareguliuoja1</vt:lpstr>
      <vt:lpstr>VAS073_F_Kurasmasinomsi4Kitareguliuoja1</vt:lpstr>
      <vt:lpstr>'Forma 4'!VAS073_F_Kurotransportu11IS</vt:lpstr>
      <vt:lpstr>VAS073_F_Kurotransportu11IS</vt:lpstr>
      <vt:lpstr>'Forma 4'!VAS073_F_Kurotransportu131GeriamojoVandens</vt:lpstr>
      <vt:lpstr>VAS073_F_Kurotransportu131GeriamojoVandens</vt:lpstr>
      <vt:lpstr>'Forma 4'!VAS073_F_Kurotransportu132GeriamojoVandens</vt:lpstr>
      <vt:lpstr>VAS073_F_Kurotransportu132GeriamojoVandens</vt:lpstr>
      <vt:lpstr>'Forma 4'!VAS073_F_Kurotransportu133GeriamojoVandens</vt:lpstr>
      <vt:lpstr>VAS073_F_Kurotransportu133GeriamojoVandens</vt:lpstr>
      <vt:lpstr>'Forma 4'!VAS073_F_Kurotransportu13IsViso</vt:lpstr>
      <vt:lpstr>VAS073_F_Kurotransportu13IsViso</vt:lpstr>
      <vt:lpstr>'Forma 4'!VAS073_F_Kurotransportu141NuotekuSurinkimas</vt:lpstr>
      <vt:lpstr>VAS073_F_Kurotransportu141NuotekuSurinkimas</vt:lpstr>
      <vt:lpstr>'Forma 4'!VAS073_F_Kurotransportu142NuotekuValymas</vt:lpstr>
      <vt:lpstr>VAS073_F_Kurotransportu142NuotekuValymas</vt:lpstr>
      <vt:lpstr>'Forma 4'!VAS073_F_Kurotransportu143NuotekuDumblo</vt:lpstr>
      <vt:lpstr>VAS073_F_Kurotransportu143NuotekuDumblo</vt:lpstr>
      <vt:lpstr>'Forma 4'!VAS073_F_Kurotransportu14IsViso</vt:lpstr>
      <vt:lpstr>VAS073_F_Kurotransportu14IsViso</vt:lpstr>
      <vt:lpstr>'Forma 4'!VAS073_F_Kurotransportu15PavirsiniuNuoteku</vt:lpstr>
      <vt:lpstr>VAS073_F_Kurotransportu15PavirsiniuNuoteku</vt:lpstr>
      <vt:lpstr>'Forma 4'!VAS073_F_Kurotransportu16KitosReguliuojamosios</vt:lpstr>
      <vt:lpstr>VAS073_F_Kurotransportu16KitosReguliuojamosios</vt:lpstr>
      <vt:lpstr>'Forma 4'!VAS073_F_Kurotransportu17KitosVeiklos</vt:lpstr>
      <vt:lpstr>VAS073_F_Kurotransportu17KitosVeiklos</vt:lpstr>
      <vt:lpstr>'Forma 4'!VAS073_F_Kurotransportu1Apskaitosveikla1</vt:lpstr>
      <vt:lpstr>VAS073_F_Kurotransportu1Apskaitosveikla1</vt:lpstr>
      <vt:lpstr>'Forma 4'!VAS073_F_Kurotransportu1Kitareguliuoja1</vt:lpstr>
      <vt:lpstr>VAS073_F_Kurotransportu1Kitareguliuoja1</vt:lpstr>
      <vt:lpstr>'Forma 4'!VAS073_F_Kurotransportu21IS</vt:lpstr>
      <vt:lpstr>VAS073_F_Kurotransportu21IS</vt:lpstr>
      <vt:lpstr>'Forma 4'!VAS073_F_Kurotransportu231GeriamojoVandens</vt:lpstr>
      <vt:lpstr>VAS073_F_Kurotransportu231GeriamojoVandens</vt:lpstr>
      <vt:lpstr>'Forma 4'!VAS073_F_Kurotransportu232GeriamojoVandens</vt:lpstr>
      <vt:lpstr>VAS073_F_Kurotransportu232GeriamojoVandens</vt:lpstr>
      <vt:lpstr>'Forma 4'!VAS073_F_Kurotransportu233GeriamojoVandens</vt:lpstr>
      <vt:lpstr>VAS073_F_Kurotransportu233GeriamojoVandens</vt:lpstr>
      <vt:lpstr>'Forma 4'!VAS073_F_Kurotransportu23IsViso</vt:lpstr>
      <vt:lpstr>VAS073_F_Kurotransportu23IsViso</vt:lpstr>
      <vt:lpstr>'Forma 4'!VAS073_F_Kurotransportu241NuotekuSurinkimas</vt:lpstr>
      <vt:lpstr>VAS073_F_Kurotransportu241NuotekuSurinkimas</vt:lpstr>
      <vt:lpstr>'Forma 4'!VAS073_F_Kurotransportu242NuotekuValymas</vt:lpstr>
      <vt:lpstr>VAS073_F_Kurotransportu242NuotekuValymas</vt:lpstr>
      <vt:lpstr>'Forma 4'!VAS073_F_Kurotransportu243NuotekuDumblo</vt:lpstr>
      <vt:lpstr>VAS073_F_Kurotransportu243NuotekuDumblo</vt:lpstr>
      <vt:lpstr>'Forma 4'!VAS073_F_Kurotransportu24IsViso</vt:lpstr>
      <vt:lpstr>VAS073_F_Kurotransportu24IsViso</vt:lpstr>
      <vt:lpstr>'Forma 4'!VAS073_F_Kurotransportu25PavirsiniuNuoteku</vt:lpstr>
      <vt:lpstr>VAS073_F_Kurotransportu25PavirsiniuNuoteku</vt:lpstr>
      <vt:lpstr>'Forma 4'!VAS073_F_Kurotransportu26KitosReguliuojamosios</vt:lpstr>
      <vt:lpstr>VAS073_F_Kurotransportu26KitosReguliuojamosios</vt:lpstr>
      <vt:lpstr>'Forma 4'!VAS073_F_Kurotransportu27KitosVeiklos</vt:lpstr>
      <vt:lpstr>VAS073_F_Kurotransportu27KitosVeiklos</vt:lpstr>
      <vt:lpstr>'Forma 4'!VAS073_F_Kurotransportu2Apskaitosveikla1</vt:lpstr>
      <vt:lpstr>VAS073_F_Kurotransportu2Apskaitosveikla1</vt:lpstr>
      <vt:lpstr>'Forma 4'!VAS073_F_Kurotransportu2Kitareguliuoja1</vt:lpstr>
      <vt:lpstr>VAS073_F_Kurotransportu2Kitareguliuoja1</vt:lpstr>
      <vt:lpstr>'Forma 4'!VAS073_F_Kurotransportu31IS</vt:lpstr>
      <vt:lpstr>VAS073_F_Kurotransportu31IS</vt:lpstr>
      <vt:lpstr>'Forma 4'!VAS073_F_Kurotransportu331GeriamojoVandens</vt:lpstr>
      <vt:lpstr>VAS073_F_Kurotransportu331GeriamojoVandens</vt:lpstr>
      <vt:lpstr>'Forma 4'!VAS073_F_Kurotransportu332GeriamojoVandens</vt:lpstr>
      <vt:lpstr>VAS073_F_Kurotransportu332GeriamojoVandens</vt:lpstr>
      <vt:lpstr>'Forma 4'!VAS073_F_Kurotransportu333GeriamojoVandens</vt:lpstr>
      <vt:lpstr>VAS073_F_Kurotransportu333GeriamojoVandens</vt:lpstr>
      <vt:lpstr>'Forma 4'!VAS073_F_Kurotransportu33IsViso</vt:lpstr>
      <vt:lpstr>VAS073_F_Kurotransportu33IsViso</vt:lpstr>
      <vt:lpstr>'Forma 4'!VAS073_F_Kurotransportu341NuotekuSurinkimas</vt:lpstr>
      <vt:lpstr>VAS073_F_Kurotransportu341NuotekuSurinkimas</vt:lpstr>
      <vt:lpstr>'Forma 4'!VAS073_F_Kurotransportu342NuotekuValymas</vt:lpstr>
      <vt:lpstr>VAS073_F_Kurotransportu342NuotekuValymas</vt:lpstr>
      <vt:lpstr>'Forma 4'!VAS073_F_Kurotransportu343NuotekuDumblo</vt:lpstr>
      <vt:lpstr>VAS073_F_Kurotransportu343NuotekuDumblo</vt:lpstr>
      <vt:lpstr>'Forma 4'!VAS073_F_Kurotransportu34IsViso</vt:lpstr>
      <vt:lpstr>VAS073_F_Kurotransportu34IsViso</vt:lpstr>
      <vt:lpstr>'Forma 4'!VAS073_F_Kurotransportu35PavirsiniuNuoteku</vt:lpstr>
      <vt:lpstr>VAS073_F_Kurotransportu35PavirsiniuNuoteku</vt:lpstr>
      <vt:lpstr>'Forma 4'!VAS073_F_Kurotransportu36KitosReguliuojamosios</vt:lpstr>
      <vt:lpstr>VAS073_F_Kurotransportu36KitosReguliuojamosios</vt:lpstr>
      <vt:lpstr>'Forma 4'!VAS073_F_Kurotransportu37KitosVeiklos</vt:lpstr>
      <vt:lpstr>VAS073_F_Kurotransportu37KitosVeiklos</vt:lpstr>
      <vt:lpstr>'Forma 4'!VAS073_F_Kurotransportu3Apskaitosveikla1</vt:lpstr>
      <vt:lpstr>VAS073_F_Kurotransportu3Apskaitosveikla1</vt:lpstr>
      <vt:lpstr>'Forma 4'!VAS073_F_Kurotransportu3Kitareguliuoja1</vt:lpstr>
      <vt:lpstr>VAS073_F_Kurotransportu3Kitareguliuoja1</vt:lpstr>
      <vt:lpstr>'Forma 4'!VAS073_F_Laboratoriniut11IS</vt:lpstr>
      <vt:lpstr>VAS073_F_Laboratoriniut11IS</vt:lpstr>
      <vt:lpstr>'Forma 4'!VAS073_F_Laboratoriniut131GeriamojoVandens</vt:lpstr>
      <vt:lpstr>VAS073_F_Laboratoriniut131GeriamojoVandens</vt:lpstr>
      <vt:lpstr>'Forma 4'!VAS073_F_Laboratoriniut132GeriamojoVandens</vt:lpstr>
      <vt:lpstr>VAS073_F_Laboratoriniut132GeriamojoVandens</vt:lpstr>
      <vt:lpstr>'Forma 4'!VAS073_F_Laboratoriniut133GeriamojoVandens</vt:lpstr>
      <vt:lpstr>VAS073_F_Laboratoriniut133GeriamojoVandens</vt:lpstr>
      <vt:lpstr>'Forma 4'!VAS073_F_Laboratoriniut13IsViso</vt:lpstr>
      <vt:lpstr>VAS073_F_Laboratoriniut13IsViso</vt:lpstr>
      <vt:lpstr>'Forma 4'!VAS073_F_Laboratoriniut141NuotekuSurinkimas</vt:lpstr>
      <vt:lpstr>VAS073_F_Laboratoriniut141NuotekuSurinkimas</vt:lpstr>
      <vt:lpstr>'Forma 4'!VAS073_F_Laboratoriniut142NuotekuValymas</vt:lpstr>
      <vt:lpstr>VAS073_F_Laboratoriniut142NuotekuValymas</vt:lpstr>
      <vt:lpstr>'Forma 4'!VAS073_F_Laboratoriniut143NuotekuDumblo</vt:lpstr>
      <vt:lpstr>VAS073_F_Laboratoriniut143NuotekuDumblo</vt:lpstr>
      <vt:lpstr>'Forma 4'!VAS073_F_Laboratoriniut14IsViso</vt:lpstr>
      <vt:lpstr>VAS073_F_Laboratoriniut14IsViso</vt:lpstr>
      <vt:lpstr>'Forma 4'!VAS073_F_Laboratoriniut15PavirsiniuNuoteku</vt:lpstr>
      <vt:lpstr>VAS073_F_Laboratoriniut15PavirsiniuNuoteku</vt:lpstr>
      <vt:lpstr>'Forma 4'!VAS073_F_Laboratoriniut16KitosReguliuojamosios</vt:lpstr>
      <vt:lpstr>VAS073_F_Laboratoriniut16KitosReguliuojamosios</vt:lpstr>
      <vt:lpstr>'Forma 4'!VAS073_F_Laboratoriniut17KitosVeiklos</vt:lpstr>
      <vt:lpstr>VAS073_F_Laboratoriniut17KitosVeiklos</vt:lpstr>
      <vt:lpstr>'Forma 4'!VAS073_F_Laboratoriniut1Apskaitosveikla1</vt:lpstr>
      <vt:lpstr>VAS073_F_Laboratoriniut1Apskaitosveikla1</vt:lpstr>
      <vt:lpstr>'Forma 4'!VAS073_F_Laboratoriniut1Kitareguliuoja1</vt:lpstr>
      <vt:lpstr>VAS073_F_Laboratoriniut1Kitareguliuoja1</vt:lpstr>
      <vt:lpstr>'Forma 4'!VAS073_F_Laboratoriniut21IS</vt:lpstr>
      <vt:lpstr>VAS073_F_Laboratoriniut21IS</vt:lpstr>
      <vt:lpstr>'Forma 4'!VAS073_F_Laboratoriniut231GeriamojoVandens</vt:lpstr>
      <vt:lpstr>VAS073_F_Laboratoriniut231GeriamojoVandens</vt:lpstr>
      <vt:lpstr>'Forma 4'!VAS073_F_Laboratoriniut232GeriamojoVandens</vt:lpstr>
      <vt:lpstr>VAS073_F_Laboratoriniut232GeriamojoVandens</vt:lpstr>
      <vt:lpstr>'Forma 4'!VAS073_F_Laboratoriniut233GeriamojoVandens</vt:lpstr>
      <vt:lpstr>VAS073_F_Laboratoriniut233GeriamojoVandens</vt:lpstr>
      <vt:lpstr>'Forma 4'!VAS073_F_Laboratoriniut23IsViso</vt:lpstr>
      <vt:lpstr>VAS073_F_Laboratoriniut23IsViso</vt:lpstr>
      <vt:lpstr>'Forma 4'!VAS073_F_Laboratoriniut241NuotekuSurinkimas</vt:lpstr>
      <vt:lpstr>VAS073_F_Laboratoriniut241NuotekuSurinkimas</vt:lpstr>
      <vt:lpstr>'Forma 4'!VAS073_F_Laboratoriniut242NuotekuValymas</vt:lpstr>
      <vt:lpstr>VAS073_F_Laboratoriniut242NuotekuValymas</vt:lpstr>
      <vt:lpstr>'Forma 4'!VAS073_F_Laboratoriniut243NuotekuDumblo</vt:lpstr>
      <vt:lpstr>VAS073_F_Laboratoriniut243NuotekuDumblo</vt:lpstr>
      <vt:lpstr>'Forma 4'!VAS073_F_Laboratoriniut24IsViso</vt:lpstr>
      <vt:lpstr>VAS073_F_Laboratoriniut24IsViso</vt:lpstr>
      <vt:lpstr>'Forma 4'!VAS073_F_Laboratoriniut25PavirsiniuNuoteku</vt:lpstr>
      <vt:lpstr>VAS073_F_Laboratoriniut25PavirsiniuNuoteku</vt:lpstr>
      <vt:lpstr>'Forma 4'!VAS073_F_Laboratoriniut26KitosReguliuojamosios</vt:lpstr>
      <vt:lpstr>VAS073_F_Laboratoriniut26KitosReguliuojamosios</vt:lpstr>
      <vt:lpstr>'Forma 4'!VAS073_F_Laboratoriniut27KitosVeiklos</vt:lpstr>
      <vt:lpstr>VAS073_F_Laboratoriniut27KitosVeiklos</vt:lpstr>
      <vt:lpstr>'Forma 4'!VAS073_F_Laboratoriniut2Apskaitosveikla1</vt:lpstr>
      <vt:lpstr>VAS073_F_Laboratoriniut2Apskaitosveikla1</vt:lpstr>
      <vt:lpstr>'Forma 4'!VAS073_F_Laboratoriniut2Kitareguliuoja1</vt:lpstr>
      <vt:lpstr>VAS073_F_Laboratoriniut2Kitareguliuoja1</vt:lpstr>
      <vt:lpstr>'Forma 4'!VAS073_F_Laboratoriniut31IS</vt:lpstr>
      <vt:lpstr>VAS073_F_Laboratoriniut31IS</vt:lpstr>
      <vt:lpstr>'Forma 4'!VAS073_F_Laboratoriniut331GeriamojoVandens</vt:lpstr>
      <vt:lpstr>VAS073_F_Laboratoriniut331GeriamojoVandens</vt:lpstr>
      <vt:lpstr>'Forma 4'!VAS073_F_Laboratoriniut332GeriamojoVandens</vt:lpstr>
      <vt:lpstr>VAS073_F_Laboratoriniut332GeriamojoVandens</vt:lpstr>
      <vt:lpstr>'Forma 4'!VAS073_F_Laboratoriniut333GeriamojoVandens</vt:lpstr>
      <vt:lpstr>VAS073_F_Laboratoriniut333GeriamojoVandens</vt:lpstr>
      <vt:lpstr>'Forma 4'!VAS073_F_Laboratoriniut33IsViso</vt:lpstr>
      <vt:lpstr>VAS073_F_Laboratoriniut33IsViso</vt:lpstr>
      <vt:lpstr>'Forma 4'!VAS073_F_Laboratoriniut341NuotekuSurinkimas</vt:lpstr>
      <vt:lpstr>VAS073_F_Laboratoriniut341NuotekuSurinkimas</vt:lpstr>
      <vt:lpstr>'Forma 4'!VAS073_F_Laboratoriniut342NuotekuValymas</vt:lpstr>
      <vt:lpstr>VAS073_F_Laboratoriniut342NuotekuValymas</vt:lpstr>
      <vt:lpstr>'Forma 4'!VAS073_F_Laboratoriniut343NuotekuDumblo</vt:lpstr>
      <vt:lpstr>VAS073_F_Laboratoriniut343NuotekuDumblo</vt:lpstr>
      <vt:lpstr>'Forma 4'!VAS073_F_Laboratoriniut34IsViso</vt:lpstr>
      <vt:lpstr>VAS073_F_Laboratoriniut34IsViso</vt:lpstr>
      <vt:lpstr>'Forma 4'!VAS073_F_Laboratoriniut35PavirsiniuNuoteku</vt:lpstr>
      <vt:lpstr>VAS073_F_Laboratoriniut35PavirsiniuNuoteku</vt:lpstr>
      <vt:lpstr>'Forma 4'!VAS073_F_Laboratoriniut36KitosReguliuojamosios</vt:lpstr>
      <vt:lpstr>VAS073_F_Laboratoriniut36KitosReguliuojamosios</vt:lpstr>
      <vt:lpstr>'Forma 4'!VAS073_F_Laboratoriniut37KitosVeiklos</vt:lpstr>
      <vt:lpstr>VAS073_F_Laboratoriniut37KitosVeiklos</vt:lpstr>
      <vt:lpstr>'Forma 4'!VAS073_F_Laboratoriniut3Apskaitosveikla1</vt:lpstr>
      <vt:lpstr>VAS073_F_Laboratoriniut3Apskaitosveikla1</vt:lpstr>
      <vt:lpstr>'Forma 4'!VAS073_F_Laboratoriniut3Kitareguliuoja1</vt:lpstr>
      <vt:lpstr>VAS073_F_Laboratoriniut3Kitareguliuoja1</vt:lpstr>
      <vt:lpstr>'Forma 4'!VAS073_F_Metrologinespa11IS</vt:lpstr>
      <vt:lpstr>VAS073_F_Metrologinespa11IS</vt:lpstr>
      <vt:lpstr>'Forma 4'!VAS073_F_Metrologinespa131GeriamojoVandens</vt:lpstr>
      <vt:lpstr>VAS073_F_Metrologinespa131GeriamojoVandens</vt:lpstr>
      <vt:lpstr>'Forma 4'!VAS073_F_Metrologinespa132GeriamojoVandens</vt:lpstr>
      <vt:lpstr>VAS073_F_Metrologinespa132GeriamojoVandens</vt:lpstr>
      <vt:lpstr>'Forma 4'!VAS073_F_Metrologinespa133GeriamojoVandens</vt:lpstr>
      <vt:lpstr>VAS073_F_Metrologinespa133GeriamojoVandens</vt:lpstr>
      <vt:lpstr>'Forma 4'!VAS073_F_Metrologinespa13IsViso</vt:lpstr>
      <vt:lpstr>VAS073_F_Metrologinespa13IsViso</vt:lpstr>
      <vt:lpstr>'Forma 4'!VAS073_F_Metrologinespa141NuotekuSurinkimas</vt:lpstr>
      <vt:lpstr>VAS073_F_Metrologinespa141NuotekuSurinkimas</vt:lpstr>
      <vt:lpstr>'Forma 4'!VAS073_F_Metrologinespa142NuotekuValymas</vt:lpstr>
      <vt:lpstr>VAS073_F_Metrologinespa142NuotekuValymas</vt:lpstr>
      <vt:lpstr>'Forma 4'!VAS073_F_Metrologinespa143NuotekuDumblo</vt:lpstr>
      <vt:lpstr>VAS073_F_Metrologinespa143NuotekuDumblo</vt:lpstr>
      <vt:lpstr>'Forma 4'!VAS073_F_Metrologinespa14IsViso</vt:lpstr>
      <vt:lpstr>VAS073_F_Metrologinespa14IsViso</vt:lpstr>
      <vt:lpstr>'Forma 4'!VAS073_F_Metrologinespa15PavirsiniuNuoteku</vt:lpstr>
      <vt:lpstr>VAS073_F_Metrologinespa15PavirsiniuNuoteku</vt:lpstr>
      <vt:lpstr>'Forma 4'!VAS073_F_Metrologinespa16KitosReguliuojamosios</vt:lpstr>
      <vt:lpstr>VAS073_F_Metrologinespa16KitosReguliuojamosios</vt:lpstr>
      <vt:lpstr>'Forma 4'!VAS073_F_Metrologinespa17KitosVeiklos</vt:lpstr>
      <vt:lpstr>VAS073_F_Metrologinespa17KitosVeiklos</vt:lpstr>
      <vt:lpstr>'Forma 4'!VAS073_F_Metrologinespa1Apskaitosveikla1</vt:lpstr>
      <vt:lpstr>VAS073_F_Metrologinespa1Apskaitosveikla1</vt:lpstr>
      <vt:lpstr>'Forma 4'!VAS073_F_Metrologinespa1Kitareguliuoja1</vt:lpstr>
      <vt:lpstr>VAS073_F_Metrologinespa1Kitareguliuoja1</vt:lpstr>
      <vt:lpstr>'Forma 4'!VAS073_F_Metrologinespa21IS</vt:lpstr>
      <vt:lpstr>VAS073_F_Metrologinespa21IS</vt:lpstr>
      <vt:lpstr>'Forma 4'!VAS073_F_Metrologinespa231GeriamojoVandens</vt:lpstr>
      <vt:lpstr>VAS073_F_Metrologinespa231GeriamojoVandens</vt:lpstr>
      <vt:lpstr>'Forma 4'!VAS073_F_Metrologinespa232GeriamojoVandens</vt:lpstr>
      <vt:lpstr>VAS073_F_Metrologinespa232GeriamojoVandens</vt:lpstr>
      <vt:lpstr>'Forma 4'!VAS073_F_Metrologinespa233GeriamojoVandens</vt:lpstr>
      <vt:lpstr>VAS073_F_Metrologinespa233GeriamojoVandens</vt:lpstr>
      <vt:lpstr>'Forma 4'!VAS073_F_Metrologinespa23IsViso</vt:lpstr>
      <vt:lpstr>VAS073_F_Metrologinespa23IsViso</vt:lpstr>
      <vt:lpstr>'Forma 4'!VAS073_F_Metrologinespa241NuotekuSurinkimas</vt:lpstr>
      <vt:lpstr>VAS073_F_Metrologinespa241NuotekuSurinkimas</vt:lpstr>
      <vt:lpstr>'Forma 4'!VAS073_F_Metrologinespa242NuotekuValymas</vt:lpstr>
      <vt:lpstr>VAS073_F_Metrologinespa242NuotekuValymas</vt:lpstr>
      <vt:lpstr>'Forma 4'!VAS073_F_Metrologinespa243NuotekuDumblo</vt:lpstr>
      <vt:lpstr>VAS073_F_Metrologinespa243NuotekuDumblo</vt:lpstr>
      <vt:lpstr>'Forma 4'!VAS073_F_Metrologinespa24IsViso</vt:lpstr>
      <vt:lpstr>VAS073_F_Metrologinespa24IsViso</vt:lpstr>
      <vt:lpstr>'Forma 4'!VAS073_F_Metrologinespa25PavirsiniuNuoteku</vt:lpstr>
      <vt:lpstr>VAS073_F_Metrologinespa25PavirsiniuNuoteku</vt:lpstr>
      <vt:lpstr>'Forma 4'!VAS073_F_Metrologinespa26KitosReguliuojamosios</vt:lpstr>
      <vt:lpstr>VAS073_F_Metrologinespa26KitosReguliuojamosios</vt:lpstr>
      <vt:lpstr>'Forma 4'!VAS073_F_Metrologinespa27KitosVeiklos</vt:lpstr>
      <vt:lpstr>VAS073_F_Metrologinespa27KitosVeiklos</vt:lpstr>
      <vt:lpstr>'Forma 4'!VAS073_F_Metrologinespa2Apskaitosveikla1</vt:lpstr>
      <vt:lpstr>VAS073_F_Metrologinespa2Apskaitosveikla1</vt:lpstr>
      <vt:lpstr>'Forma 4'!VAS073_F_Metrologinespa2Kitareguliuoja1</vt:lpstr>
      <vt:lpstr>VAS073_F_Metrologinespa2Kitareguliuoja1</vt:lpstr>
      <vt:lpstr>'Forma 4'!VAS073_F_Metrologinespa31IS</vt:lpstr>
      <vt:lpstr>VAS073_F_Metrologinespa31IS</vt:lpstr>
      <vt:lpstr>'Forma 4'!VAS073_F_Metrologinespa331GeriamojoVandens</vt:lpstr>
      <vt:lpstr>VAS073_F_Metrologinespa331GeriamojoVandens</vt:lpstr>
      <vt:lpstr>'Forma 4'!VAS073_F_Metrologinespa332GeriamojoVandens</vt:lpstr>
      <vt:lpstr>VAS073_F_Metrologinespa332GeriamojoVandens</vt:lpstr>
      <vt:lpstr>'Forma 4'!VAS073_F_Metrologinespa333GeriamojoVandens</vt:lpstr>
      <vt:lpstr>VAS073_F_Metrologinespa333GeriamojoVandens</vt:lpstr>
      <vt:lpstr>'Forma 4'!VAS073_F_Metrologinespa33IsViso</vt:lpstr>
      <vt:lpstr>VAS073_F_Metrologinespa33IsViso</vt:lpstr>
      <vt:lpstr>'Forma 4'!VAS073_F_Metrologinespa341NuotekuSurinkimas</vt:lpstr>
      <vt:lpstr>VAS073_F_Metrologinespa341NuotekuSurinkimas</vt:lpstr>
      <vt:lpstr>'Forma 4'!VAS073_F_Metrologinespa342NuotekuValymas</vt:lpstr>
      <vt:lpstr>VAS073_F_Metrologinespa342NuotekuValymas</vt:lpstr>
      <vt:lpstr>'Forma 4'!VAS073_F_Metrologinespa343NuotekuDumblo</vt:lpstr>
      <vt:lpstr>VAS073_F_Metrologinespa343NuotekuDumblo</vt:lpstr>
      <vt:lpstr>'Forma 4'!VAS073_F_Metrologinespa34IsViso</vt:lpstr>
      <vt:lpstr>VAS073_F_Metrologinespa34IsViso</vt:lpstr>
      <vt:lpstr>'Forma 4'!VAS073_F_Metrologinespa35PavirsiniuNuoteku</vt:lpstr>
      <vt:lpstr>VAS073_F_Metrologinespa35PavirsiniuNuoteku</vt:lpstr>
      <vt:lpstr>'Forma 4'!VAS073_F_Metrologinespa36KitosReguliuojamosios</vt:lpstr>
      <vt:lpstr>VAS073_F_Metrologinespa36KitosReguliuojamosios</vt:lpstr>
      <vt:lpstr>'Forma 4'!VAS073_F_Metrologinespa37KitosVeiklos</vt:lpstr>
      <vt:lpstr>VAS073_F_Metrologinespa37KitosVeiklos</vt:lpstr>
      <vt:lpstr>'Forma 4'!VAS073_F_Metrologinespa3Apskaitosveikla1</vt:lpstr>
      <vt:lpstr>VAS073_F_Metrologinespa3Apskaitosveikla1</vt:lpstr>
      <vt:lpstr>'Forma 4'!VAS073_F_Metrologinespa3Kitareguliuoja1</vt:lpstr>
      <vt:lpstr>VAS073_F_Metrologinespa3Kitareguliuoja1</vt:lpstr>
      <vt:lpstr>'Forma 4'!VAS073_F_Metrologinespa41IS</vt:lpstr>
      <vt:lpstr>VAS073_F_Metrologinespa41IS</vt:lpstr>
      <vt:lpstr>'Forma 4'!VAS073_F_Metrologinespa431GeriamojoVandens</vt:lpstr>
      <vt:lpstr>VAS073_F_Metrologinespa431GeriamojoVandens</vt:lpstr>
      <vt:lpstr>'Forma 4'!VAS073_F_Metrologinespa432GeriamojoVandens</vt:lpstr>
      <vt:lpstr>VAS073_F_Metrologinespa432GeriamojoVandens</vt:lpstr>
      <vt:lpstr>'Forma 4'!VAS073_F_Metrologinespa433GeriamojoVandens</vt:lpstr>
      <vt:lpstr>VAS073_F_Metrologinespa433GeriamojoVandens</vt:lpstr>
      <vt:lpstr>'Forma 4'!VAS073_F_Metrologinespa43IsViso</vt:lpstr>
      <vt:lpstr>VAS073_F_Metrologinespa43IsViso</vt:lpstr>
      <vt:lpstr>'Forma 4'!VAS073_F_Metrologinespa441NuotekuSurinkimas</vt:lpstr>
      <vt:lpstr>VAS073_F_Metrologinespa441NuotekuSurinkimas</vt:lpstr>
      <vt:lpstr>'Forma 4'!VAS073_F_Metrologinespa442NuotekuValymas</vt:lpstr>
      <vt:lpstr>VAS073_F_Metrologinespa442NuotekuValymas</vt:lpstr>
      <vt:lpstr>'Forma 4'!VAS073_F_Metrologinespa443NuotekuDumblo</vt:lpstr>
      <vt:lpstr>VAS073_F_Metrologinespa443NuotekuDumblo</vt:lpstr>
      <vt:lpstr>'Forma 4'!VAS073_F_Metrologinespa44IsViso</vt:lpstr>
      <vt:lpstr>VAS073_F_Metrologinespa44IsViso</vt:lpstr>
      <vt:lpstr>'Forma 4'!VAS073_F_Metrologinespa45PavirsiniuNuoteku</vt:lpstr>
      <vt:lpstr>VAS073_F_Metrologinespa45PavirsiniuNuoteku</vt:lpstr>
      <vt:lpstr>'Forma 4'!VAS073_F_Metrologinespa46KitosReguliuojamosios</vt:lpstr>
      <vt:lpstr>VAS073_F_Metrologinespa46KitosReguliuojamosios</vt:lpstr>
      <vt:lpstr>'Forma 4'!VAS073_F_Metrologinespa47KitosVeiklos</vt:lpstr>
      <vt:lpstr>VAS073_F_Metrologinespa47KitosVeiklos</vt:lpstr>
      <vt:lpstr>'Forma 4'!VAS073_F_Metrologinespa4Apskaitosveikla1</vt:lpstr>
      <vt:lpstr>VAS073_F_Metrologinespa4Apskaitosveikla1</vt:lpstr>
      <vt:lpstr>'Forma 4'!VAS073_F_Metrologinespa4Kitareguliuoja1</vt:lpstr>
      <vt:lpstr>VAS073_F_Metrologinespa4Kitareguliuoja1</vt:lpstr>
      <vt:lpstr>'Forma 4'!VAS073_F_Mokesciouztars11IS</vt:lpstr>
      <vt:lpstr>VAS073_F_Mokesciouztars11IS</vt:lpstr>
      <vt:lpstr>'Forma 4'!VAS073_F_Mokesciouztars131GeriamojoVandens</vt:lpstr>
      <vt:lpstr>VAS073_F_Mokesciouztars131GeriamojoVandens</vt:lpstr>
      <vt:lpstr>'Forma 4'!VAS073_F_Mokesciouztars132GeriamojoVandens</vt:lpstr>
      <vt:lpstr>VAS073_F_Mokesciouztars132GeriamojoVandens</vt:lpstr>
      <vt:lpstr>'Forma 4'!VAS073_F_Mokesciouztars133GeriamojoVandens</vt:lpstr>
      <vt:lpstr>VAS073_F_Mokesciouztars133GeriamojoVandens</vt:lpstr>
      <vt:lpstr>'Forma 4'!VAS073_F_Mokesciouztars13IsViso</vt:lpstr>
      <vt:lpstr>VAS073_F_Mokesciouztars13IsViso</vt:lpstr>
      <vt:lpstr>'Forma 4'!VAS073_F_Mokesciouztars141NuotekuSurinkimas</vt:lpstr>
      <vt:lpstr>VAS073_F_Mokesciouztars141NuotekuSurinkimas</vt:lpstr>
      <vt:lpstr>'Forma 4'!VAS073_F_Mokesciouztars142NuotekuValymas</vt:lpstr>
      <vt:lpstr>VAS073_F_Mokesciouztars142NuotekuValymas</vt:lpstr>
      <vt:lpstr>'Forma 4'!VAS073_F_Mokesciouztars143NuotekuDumblo</vt:lpstr>
      <vt:lpstr>VAS073_F_Mokesciouztars143NuotekuDumblo</vt:lpstr>
      <vt:lpstr>'Forma 4'!VAS073_F_Mokesciouztars14IsViso</vt:lpstr>
      <vt:lpstr>VAS073_F_Mokesciouztars14IsViso</vt:lpstr>
      <vt:lpstr>'Forma 4'!VAS073_F_Mokesciouztars15PavirsiniuNuoteku</vt:lpstr>
      <vt:lpstr>VAS073_F_Mokesciouztars15PavirsiniuNuoteku</vt:lpstr>
      <vt:lpstr>'Forma 4'!VAS073_F_Mokesciouztars16KitosReguliuojamosios</vt:lpstr>
      <vt:lpstr>VAS073_F_Mokesciouztars16KitosReguliuojamosios</vt:lpstr>
      <vt:lpstr>'Forma 4'!VAS073_F_Mokesciouztars17KitosVeiklos</vt:lpstr>
      <vt:lpstr>VAS073_F_Mokesciouztars17KitosVeiklos</vt:lpstr>
      <vt:lpstr>'Forma 4'!VAS073_F_Mokesciouztars1Apskaitosveikla1</vt:lpstr>
      <vt:lpstr>VAS073_F_Mokesciouztars1Apskaitosveikla1</vt:lpstr>
      <vt:lpstr>'Forma 4'!VAS073_F_Mokesciouztars1Kitareguliuoja1</vt:lpstr>
      <vt:lpstr>VAS073_F_Mokesciouztars1Kitareguliuoja1</vt:lpstr>
      <vt:lpstr>'Forma 4'!VAS073_F_Mokesciouzvals11IS</vt:lpstr>
      <vt:lpstr>VAS073_F_Mokesciouzvals11IS</vt:lpstr>
      <vt:lpstr>'Forma 4'!VAS073_F_Mokesciouzvals131GeriamojoVandens</vt:lpstr>
      <vt:lpstr>VAS073_F_Mokesciouzvals131GeriamojoVandens</vt:lpstr>
      <vt:lpstr>'Forma 4'!VAS073_F_Mokesciouzvals132GeriamojoVandens</vt:lpstr>
      <vt:lpstr>VAS073_F_Mokesciouzvals132GeriamojoVandens</vt:lpstr>
      <vt:lpstr>'Forma 4'!VAS073_F_Mokesciouzvals133GeriamojoVandens</vt:lpstr>
      <vt:lpstr>VAS073_F_Mokesciouzvals133GeriamojoVandens</vt:lpstr>
      <vt:lpstr>'Forma 4'!VAS073_F_Mokesciouzvals13IsViso</vt:lpstr>
      <vt:lpstr>VAS073_F_Mokesciouzvals13IsViso</vt:lpstr>
      <vt:lpstr>'Forma 4'!VAS073_F_Mokesciouzvals141NuotekuSurinkimas</vt:lpstr>
      <vt:lpstr>VAS073_F_Mokesciouzvals141NuotekuSurinkimas</vt:lpstr>
      <vt:lpstr>'Forma 4'!VAS073_F_Mokesciouzvals142NuotekuValymas</vt:lpstr>
      <vt:lpstr>VAS073_F_Mokesciouzvals142NuotekuValymas</vt:lpstr>
      <vt:lpstr>'Forma 4'!VAS073_F_Mokesciouzvals143NuotekuDumblo</vt:lpstr>
      <vt:lpstr>VAS073_F_Mokesciouzvals143NuotekuDumblo</vt:lpstr>
      <vt:lpstr>'Forma 4'!VAS073_F_Mokesciouzvals14IsViso</vt:lpstr>
      <vt:lpstr>VAS073_F_Mokesciouzvals14IsViso</vt:lpstr>
      <vt:lpstr>'Forma 4'!VAS073_F_Mokesciouzvals15PavirsiniuNuoteku</vt:lpstr>
      <vt:lpstr>VAS073_F_Mokesciouzvals15PavirsiniuNuoteku</vt:lpstr>
      <vt:lpstr>'Forma 4'!VAS073_F_Mokesciouzvals16KitosReguliuojamosios</vt:lpstr>
      <vt:lpstr>VAS073_F_Mokesciouzvals16KitosReguliuojamosios</vt:lpstr>
      <vt:lpstr>'Forma 4'!VAS073_F_Mokesciouzvals17KitosVeiklos</vt:lpstr>
      <vt:lpstr>VAS073_F_Mokesciouzvals17KitosVeiklos</vt:lpstr>
      <vt:lpstr>'Forma 4'!VAS073_F_Mokesciouzvals1Apskaitosveikla1</vt:lpstr>
      <vt:lpstr>VAS073_F_Mokesciouzvals1Apskaitosveikla1</vt:lpstr>
      <vt:lpstr>'Forma 4'!VAS073_F_Mokesciouzvals1Kitareguliuoja1</vt:lpstr>
      <vt:lpstr>VAS073_F_Mokesciouzvals1Kitareguliuoja1</vt:lpstr>
      <vt:lpstr>'Forma 4'!VAS073_F_Mokesciusanaud11IS</vt:lpstr>
      <vt:lpstr>VAS073_F_Mokesciusanaud11IS</vt:lpstr>
      <vt:lpstr>'Forma 4'!VAS073_F_Mokesciusanaud131GeriamojoVandens</vt:lpstr>
      <vt:lpstr>VAS073_F_Mokesciusanaud131GeriamojoVandens</vt:lpstr>
      <vt:lpstr>'Forma 4'!VAS073_F_Mokesciusanaud132GeriamojoVandens</vt:lpstr>
      <vt:lpstr>VAS073_F_Mokesciusanaud132GeriamojoVandens</vt:lpstr>
      <vt:lpstr>'Forma 4'!VAS073_F_Mokesciusanaud133GeriamojoVandens</vt:lpstr>
      <vt:lpstr>VAS073_F_Mokesciusanaud133GeriamojoVandens</vt:lpstr>
      <vt:lpstr>'Forma 4'!VAS073_F_Mokesciusanaud13IsViso</vt:lpstr>
      <vt:lpstr>VAS073_F_Mokesciusanaud13IsViso</vt:lpstr>
      <vt:lpstr>'Forma 4'!VAS073_F_Mokesciusanaud141NuotekuSurinkimas</vt:lpstr>
      <vt:lpstr>VAS073_F_Mokesciusanaud141NuotekuSurinkimas</vt:lpstr>
      <vt:lpstr>'Forma 4'!VAS073_F_Mokesciusanaud142NuotekuValymas</vt:lpstr>
      <vt:lpstr>VAS073_F_Mokesciusanaud142NuotekuValymas</vt:lpstr>
      <vt:lpstr>'Forma 4'!VAS073_F_Mokesciusanaud143NuotekuDumblo</vt:lpstr>
      <vt:lpstr>VAS073_F_Mokesciusanaud143NuotekuDumblo</vt:lpstr>
      <vt:lpstr>'Forma 4'!VAS073_F_Mokesciusanaud14IsViso</vt:lpstr>
      <vt:lpstr>VAS073_F_Mokesciusanaud14IsViso</vt:lpstr>
      <vt:lpstr>'Forma 4'!VAS073_F_Mokesciusanaud15PavirsiniuNuoteku</vt:lpstr>
      <vt:lpstr>VAS073_F_Mokesciusanaud15PavirsiniuNuoteku</vt:lpstr>
      <vt:lpstr>'Forma 4'!VAS073_F_Mokesciusanaud16KitosReguliuojamosios</vt:lpstr>
      <vt:lpstr>VAS073_F_Mokesciusanaud16KitosReguliuojamosios</vt:lpstr>
      <vt:lpstr>'Forma 4'!VAS073_F_Mokesciusanaud17KitosVeiklos</vt:lpstr>
      <vt:lpstr>VAS073_F_Mokesciusanaud17KitosVeiklos</vt:lpstr>
      <vt:lpstr>'Forma 4'!VAS073_F_Mokesciusanaud1Apskaitosveikla1</vt:lpstr>
      <vt:lpstr>VAS073_F_Mokesciusanaud1Apskaitosveikla1</vt:lpstr>
      <vt:lpstr>'Forma 4'!VAS073_F_Mokesciusanaud1Kitareguliuoja1</vt:lpstr>
      <vt:lpstr>VAS073_F_Mokesciusanaud1Kitareguliuoja1</vt:lpstr>
      <vt:lpstr>'Forma 4'!VAS073_F_Mokesciusanaud21IS</vt:lpstr>
      <vt:lpstr>VAS073_F_Mokesciusanaud21IS</vt:lpstr>
      <vt:lpstr>'Forma 4'!VAS073_F_Mokesciusanaud231GeriamojoVandens</vt:lpstr>
      <vt:lpstr>VAS073_F_Mokesciusanaud231GeriamojoVandens</vt:lpstr>
      <vt:lpstr>'Forma 4'!VAS073_F_Mokesciusanaud232GeriamojoVandens</vt:lpstr>
      <vt:lpstr>VAS073_F_Mokesciusanaud232GeriamojoVandens</vt:lpstr>
      <vt:lpstr>'Forma 4'!VAS073_F_Mokesciusanaud233GeriamojoVandens</vt:lpstr>
      <vt:lpstr>VAS073_F_Mokesciusanaud233GeriamojoVandens</vt:lpstr>
      <vt:lpstr>'Forma 4'!VAS073_F_Mokesciusanaud23IsViso</vt:lpstr>
      <vt:lpstr>VAS073_F_Mokesciusanaud23IsViso</vt:lpstr>
      <vt:lpstr>'Forma 4'!VAS073_F_Mokesciusanaud241NuotekuSurinkimas</vt:lpstr>
      <vt:lpstr>VAS073_F_Mokesciusanaud241NuotekuSurinkimas</vt:lpstr>
      <vt:lpstr>'Forma 4'!VAS073_F_Mokesciusanaud242NuotekuValymas</vt:lpstr>
      <vt:lpstr>VAS073_F_Mokesciusanaud242NuotekuValymas</vt:lpstr>
      <vt:lpstr>'Forma 4'!VAS073_F_Mokesciusanaud243NuotekuDumblo</vt:lpstr>
      <vt:lpstr>VAS073_F_Mokesciusanaud243NuotekuDumblo</vt:lpstr>
      <vt:lpstr>'Forma 4'!VAS073_F_Mokesciusanaud24IsViso</vt:lpstr>
      <vt:lpstr>VAS073_F_Mokesciusanaud24IsViso</vt:lpstr>
      <vt:lpstr>'Forma 4'!VAS073_F_Mokesciusanaud25PavirsiniuNuoteku</vt:lpstr>
      <vt:lpstr>VAS073_F_Mokesciusanaud25PavirsiniuNuoteku</vt:lpstr>
      <vt:lpstr>'Forma 4'!VAS073_F_Mokesciusanaud26KitosReguliuojamosios</vt:lpstr>
      <vt:lpstr>VAS073_F_Mokesciusanaud26KitosReguliuojamosios</vt:lpstr>
      <vt:lpstr>'Forma 4'!VAS073_F_Mokesciusanaud27KitosVeiklos</vt:lpstr>
      <vt:lpstr>VAS073_F_Mokesciusanaud27KitosVeiklos</vt:lpstr>
      <vt:lpstr>'Forma 4'!VAS073_F_Mokesciusanaud2Apskaitosveikla1</vt:lpstr>
      <vt:lpstr>VAS073_F_Mokesciusanaud2Apskaitosveikla1</vt:lpstr>
      <vt:lpstr>'Forma 4'!VAS073_F_Mokesciusanaud2Kitareguliuoja1</vt:lpstr>
      <vt:lpstr>VAS073_F_Mokesciusanaud2Kitareguliuoja1</vt:lpstr>
      <vt:lpstr>'Forma 4'!VAS073_F_Mokesciusanaud31IS</vt:lpstr>
      <vt:lpstr>VAS073_F_Mokesciusanaud31IS</vt:lpstr>
      <vt:lpstr>'Forma 4'!VAS073_F_Mokesciusanaud331GeriamojoVandens</vt:lpstr>
      <vt:lpstr>VAS073_F_Mokesciusanaud331GeriamojoVandens</vt:lpstr>
      <vt:lpstr>'Forma 4'!VAS073_F_Mokesciusanaud332GeriamojoVandens</vt:lpstr>
      <vt:lpstr>VAS073_F_Mokesciusanaud332GeriamojoVandens</vt:lpstr>
      <vt:lpstr>'Forma 4'!VAS073_F_Mokesciusanaud333GeriamojoVandens</vt:lpstr>
      <vt:lpstr>VAS073_F_Mokesciusanaud333GeriamojoVandens</vt:lpstr>
      <vt:lpstr>'Forma 4'!VAS073_F_Mokesciusanaud33IsViso</vt:lpstr>
      <vt:lpstr>VAS073_F_Mokesciusanaud33IsViso</vt:lpstr>
      <vt:lpstr>'Forma 4'!VAS073_F_Mokesciusanaud341NuotekuSurinkimas</vt:lpstr>
      <vt:lpstr>VAS073_F_Mokesciusanaud341NuotekuSurinkimas</vt:lpstr>
      <vt:lpstr>'Forma 4'!VAS073_F_Mokesciusanaud342NuotekuValymas</vt:lpstr>
      <vt:lpstr>VAS073_F_Mokesciusanaud342NuotekuValymas</vt:lpstr>
      <vt:lpstr>'Forma 4'!VAS073_F_Mokesciusanaud343NuotekuDumblo</vt:lpstr>
      <vt:lpstr>VAS073_F_Mokesciusanaud343NuotekuDumblo</vt:lpstr>
      <vt:lpstr>'Forma 4'!VAS073_F_Mokesciusanaud34IsViso</vt:lpstr>
      <vt:lpstr>VAS073_F_Mokesciusanaud34IsViso</vt:lpstr>
      <vt:lpstr>'Forma 4'!VAS073_F_Mokesciusanaud35PavirsiniuNuoteku</vt:lpstr>
      <vt:lpstr>VAS073_F_Mokesciusanaud35PavirsiniuNuoteku</vt:lpstr>
      <vt:lpstr>'Forma 4'!VAS073_F_Mokesciusanaud36KitosReguliuojamosios</vt:lpstr>
      <vt:lpstr>VAS073_F_Mokesciusanaud36KitosReguliuojamosios</vt:lpstr>
      <vt:lpstr>'Forma 4'!VAS073_F_Mokesciusanaud37KitosVeiklos</vt:lpstr>
      <vt:lpstr>VAS073_F_Mokesciusanaud37KitosVeiklos</vt:lpstr>
      <vt:lpstr>'Forma 4'!VAS073_F_Mokesciusanaud3Apskaitosveikla1</vt:lpstr>
      <vt:lpstr>VAS073_F_Mokesciusanaud3Apskaitosveikla1</vt:lpstr>
      <vt:lpstr>'Forma 4'!VAS073_F_Mokesciusanaud3Kitareguliuoja1</vt:lpstr>
      <vt:lpstr>VAS073_F_Mokesciusanaud3Kitareguliuoja1</vt:lpstr>
      <vt:lpstr>'Forma 4'!VAS073_F_Nekilnojamojot11IS</vt:lpstr>
      <vt:lpstr>VAS073_F_Nekilnojamojot11IS</vt:lpstr>
      <vt:lpstr>'Forma 4'!VAS073_F_Nekilnojamojot131GeriamojoVandens</vt:lpstr>
      <vt:lpstr>VAS073_F_Nekilnojamojot131GeriamojoVandens</vt:lpstr>
      <vt:lpstr>'Forma 4'!VAS073_F_Nekilnojamojot132GeriamojoVandens</vt:lpstr>
      <vt:lpstr>VAS073_F_Nekilnojamojot132GeriamojoVandens</vt:lpstr>
      <vt:lpstr>'Forma 4'!VAS073_F_Nekilnojamojot133GeriamojoVandens</vt:lpstr>
      <vt:lpstr>VAS073_F_Nekilnojamojot133GeriamojoVandens</vt:lpstr>
      <vt:lpstr>'Forma 4'!VAS073_F_Nekilnojamojot13IsViso</vt:lpstr>
      <vt:lpstr>VAS073_F_Nekilnojamojot13IsViso</vt:lpstr>
      <vt:lpstr>'Forma 4'!VAS073_F_Nekilnojamojot141NuotekuSurinkimas</vt:lpstr>
      <vt:lpstr>VAS073_F_Nekilnojamojot141NuotekuSurinkimas</vt:lpstr>
      <vt:lpstr>'Forma 4'!VAS073_F_Nekilnojamojot142NuotekuValymas</vt:lpstr>
      <vt:lpstr>VAS073_F_Nekilnojamojot142NuotekuValymas</vt:lpstr>
      <vt:lpstr>'Forma 4'!VAS073_F_Nekilnojamojot143NuotekuDumblo</vt:lpstr>
      <vt:lpstr>VAS073_F_Nekilnojamojot143NuotekuDumblo</vt:lpstr>
      <vt:lpstr>'Forma 4'!VAS073_F_Nekilnojamojot14IsViso</vt:lpstr>
      <vt:lpstr>VAS073_F_Nekilnojamojot14IsViso</vt:lpstr>
      <vt:lpstr>'Forma 4'!VAS073_F_Nekilnojamojot15PavirsiniuNuoteku</vt:lpstr>
      <vt:lpstr>VAS073_F_Nekilnojamojot15PavirsiniuNuoteku</vt:lpstr>
      <vt:lpstr>'Forma 4'!VAS073_F_Nekilnojamojot16KitosReguliuojamosios</vt:lpstr>
      <vt:lpstr>VAS073_F_Nekilnojamojot16KitosReguliuojamosios</vt:lpstr>
      <vt:lpstr>'Forma 4'!VAS073_F_Nekilnojamojot17KitosVeiklos</vt:lpstr>
      <vt:lpstr>VAS073_F_Nekilnojamojot17KitosVeiklos</vt:lpstr>
      <vt:lpstr>'Forma 4'!VAS073_F_Nekilnojamojot1Apskaitosveikla1</vt:lpstr>
      <vt:lpstr>VAS073_F_Nekilnojamojot1Apskaitosveikla1</vt:lpstr>
      <vt:lpstr>'Forma 4'!VAS073_F_Nekilnojamojot1Kitareguliuoja1</vt:lpstr>
      <vt:lpstr>VAS073_F_Nekilnojamojot1Kitareguliuoja1</vt:lpstr>
      <vt:lpstr>'Forma 4'!VAS073_F_Nekilnojamojot21IS</vt:lpstr>
      <vt:lpstr>VAS073_F_Nekilnojamojot21IS</vt:lpstr>
      <vt:lpstr>'Forma 4'!VAS073_F_Nekilnojamojot231GeriamojoVandens</vt:lpstr>
      <vt:lpstr>VAS073_F_Nekilnojamojot231GeriamojoVandens</vt:lpstr>
      <vt:lpstr>'Forma 4'!VAS073_F_Nekilnojamojot232GeriamojoVandens</vt:lpstr>
      <vt:lpstr>VAS073_F_Nekilnojamojot232GeriamojoVandens</vt:lpstr>
      <vt:lpstr>'Forma 4'!VAS073_F_Nekilnojamojot233GeriamojoVandens</vt:lpstr>
      <vt:lpstr>VAS073_F_Nekilnojamojot233GeriamojoVandens</vt:lpstr>
      <vt:lpstr>'Forma 4'!VAS073_F_Nekilnojamojot23IsViso</vt:lpstr>
      <vt:lpstr>VAS073_F_Nekilnojamojot23IsViso</vt:lpstr>
      <vt:lpstr>'Forma 4'!VAS073_F_Nekilnojamojot241NuotekuSurinkimas</vt:lpstr>
      <vt:lpstr>VAS073_F_Nekilnojamojot241NuotekuSurinkimas</vt:lpstr>
      <vt:lpstr>'Forma 4'!VAS073_F_Nekilnojamojot242NuotekuValymas</vt:lpstr>
      <vt:lpstr>VAS073_F_Nekilnojamojot242NuotekuValymas</vt:lpstr>
      <vt:lpstr>'Forma 4'!VAS073_F_Nekilnojamojot243NuotekuDumblo</vt:lpstr>
      <vt:lpstr>VAS073_F_Nekilnojamojot243NuotekuDumblo</vt:lpstr>
      <vt:lpstr>'Forma 4'!VAS073_F_Nekilnojamojot24IsViso</vt:lpstr>
      <vt:lpstr>VAS073_F_Nekilnojamojot24IsViso</vt:lpstr>
      <vt:lpstr>'Forma 4'!VAS073_F_Nekilnojamojot25PavirsiniuNuoteku</vt:lpstr>
      <vt:lpstr>VAS073_F_Nekilnojamojot25PavirsiniuNuoteku</vt:lpstr>
      <vt:lpstr>'Forma 4'!VAS073_F_Nekilnojamojot26KitosReguliuojamosios</vt:lpstr>
      <vt:lpstr>VAS073_F_Nekilnojamojot26KitosReguliuojamosios</vt:lpstr>
      <vt:lpstr>'Forma 4'!VAS073_F_Nekilnojamojot27KitosVeiklos</vt:lpstr>
      <vt:lpstr>VAS073_F_Nekilnojamojot27KitosVeiklos</vt:lpstr>
      <vt:lpstr>'Forma 4'!VAS073_F_Nekilnojamojot2Apskaitosveikla1</vt:lpstr>
      <vt:lpstr>VAS073_F_Nekilnojamojot2Apskaitosveikla1</vt:lpstr>
      <vt:lpstr>'Forma 4'!VAS073_F_Nekilnojamojot2Kitareguliuoja1</vt:lpstr>
      <vt:lpstr>VAS073_F_Nekilnojamojot2Kitareguliuoja1</vt:lpstr>
      <vt:lpstr>'Forma 4'!VAS073_F_Nekilnojamojot31IS</vt:lpstr>
      <vt:lpstr>VAS073_F_Nekilnojamojot31IS</vt:lpstr>
      <vt:lpstr>'Forma 4'!VAS073_F_Nekilnojamojot331GeriamojoVandens</vt:lpstr>
      <vt:lpstr>VAS073_F_Nekilnojamojot331GeriamojoVandens</vt:lpstr>
      <vt:lpstr>'Forma 4'!VAS073_F_Nekilnojamojot332GeriamojoVandens</vt:lpstr>
      <vt:lpstr>VAS073_F_Nekilnojamojot332GeriamojoVandens</vt:lpstr>
      <vt:lpstr>'Forma 4'!VAS073_F_Nekilnojamojot333GeriamojoVandens</vt:lpstr>
      <vt:lpstr>VAS073_F_Nekilnojamojot333GeriamojoVandens</vt:lpstr>
      <vt:lpstr>'Forma 4'!VAS073_F_Nekilnojamojot33IsViso</vt:lpstr>
      <vt:lpstr>VAS073_F_Nekilnojamojot33IsViso</vt:lpstr>
      <vt:lpstr>'Forma 4'!VAS073_F_Nekilnojamojot341NuotekuSurinkimas</vt:lpstr>
      <vt:lpstr>VAS073_F_Nekilnojamojot341NuotekuSurinkimas</vt:lpstr>
      <vt:lpstr>'Forma 4'!VAS073_F_Nekilnojamojot342NuotekuValymas</vt:lpstr>
      <vt:lpstr>VAS073_F_Nekilnojamojot342NuotekuValymas</vt:lpstr>
      <vt:lpstr>'Forma 4'!VAS073_F_Nekilnojamojot343NuotekuDumblo</vt:lpstr>
      <vt:lpstr>VAS073_F_Nekilnojamojot343NuotekuDumblo</vt:lpstr>
      <vt:lpstr>'Forma 4'!VAS073_F_Nekilnojamojot34IsViso</vt:lpstr>
      <vt:lpstr>VAS073_F_Nekilnojamojot34IsViso</vt:lpstr>
      <vt:lpstr>'Forma 4'!VAS073_F_Nekilnojamojot35PavirsiniuNuoteku</vt:lpstr>
      <vt:lpstr>VAS073_F_Nekilnojamojot35PavirsiniuNuoteku</vt:lpstr>
      <vt:lpstr>'Forma 4'!VAS073_F_Nekilnojamojot36KitosReguliuojamosios</vt:lpstr>
      <vt:lpstr>VAS073_F_Nekilnojamojot36KitosReguliuojamosios</vt:lpstr>
      <vt:lpstr>'Forma 4'!VAS073_F_Nekilnojamojot37KitosVeiklos</vt:lpstr>
      <vt:lpstr>VAS073_F_Nekilnojamojot37KitosVeiklos</vt:lpstr>
      <vt:lpstr>'Forma 4'!VAS073_F_Nekilnojamojot3Apskaitosveikla1</vt:lpstr>
      <vt:lpstr>VAS073_F_Nekilnojamojot3Apskaitosveikla1</vt:lpstr>
      <vt:lpstr>'Forma 4'!VAS073_F_Nekilnojamojot3Kitareguliuoja1</vt:lpstr>
      <vt:lpstr>VAS073_F_Nekilnojamojot3Kitareguliuoja1</vt:lpstr>
      <vt:lpstr>'Forma 4'!VAS073_F_Nekilnojamojot41IS</vt:lpstr>
      <vt:lpstr>VAS073_F_Nekilnojamojot41IS</vt:lpstr>
      <vt:lpstr>'Forma 4'!VAS073_F_Nekilnojamojot431GeriamojoVandens</vt:lpstr>
      <vt:lpstr>VAS073_F_Nekilnojamojot431GeriamojoVandens</vt:lpstr>
      <vt:lpstr>'Forma 4'!VAS073_F_Nekilnojamojot432GeriamojoVandens</vt:lpstr>
      <vt:lpstr>VAS073_F_Nekilnojamojot432GeriamojoVandens</vt:lpstr>
      <vt:lpstr>'Forma 4'!VAS073_F_Nekilnojamojot433GeriamojoVandens</vt:lpstr>
      <vt:lpstr>VAS073_F_Nekilnojamojot433GeriamojoVandens</vt:lpstr>
      <vt:lpstr>'Forma 4'!VAS073_F_Nekilnojamojot43IsViso</vt:lpstr>
      <vt:lpstr>VAS073_F_Nekilnojamojot43IsViso</vt:lpstr>
      <vt:lpstr>'Forma 4'!VAS073_F_Nekilnojamojot441NuotekuSurinkimas</vt:lpstr>
      <vt:lpstr>VAS073_F_Nekilnojamojot441NuotekuSurinkimas</vt:lpstr>
      <vt:lpstr>'Forma 4'!VAS073_F_Nekilnojamojot442NuotekuValymas</vt:lpstr>
      <vt:lpstr>VAS073_F_Nekilnojamojot442NuotekuValymas</vt:lpstr>
      <vt:lpstr>'Forma 4'!VAS073_F_Nekilnojamojot443NuotekuDumblo</vt:lpstr>
      <vt:lpstr>VAS073_F_Nekilnojamojot443NuotekuDumblo</vt:lpstr>
      <vt:lpstr>'Forma 4'!VAS073_F_Nekilnojamojot44IsViso</vt:lpstr>
      <vt:lpstr>VAS073_F_Nekilnojamojot44IsViso</vt:lpstr>
      <vt:lpstr>'Forma 4'!VAS073_F_Nekilnojamojot45PavirsiniuNuoteku</vt:lpstr>
      <vt:lpstr>VAS073_F_Nekilnojamojot45PavirsiniuNuoteku</vt:lpstr>
      <vt:lpstr>'Forma 4'!VAS073_F_Nekilnojamojot46KitosReguliuojamosios</vt:lpstr>
      <vt:lpstr>VAS073_F_Nekilnojamojot46KitosReguliuojamosios</vt:lpstr>
      <vt:lpstr>'Forma 4'!VAS073_F_Nekilnojamojot47KitosVeiklos</vt:lpstr>
      <vt:lpstr>VAS073_F_Nekilnojamojot47KitosVeiklos</vt:lpstr>
      <vt:lpstr>'Forma 4'!VAS073_F_Nekilnojamojot4Apskaitosveikla1</vt:lpstr>
      <vt:lpstr>VAS073_F_Nekilnojamojot4Apskaitosveikla1</vt:lpstr>
      <vt:lpstr>'Forma 4'!VAS073_F_Nekilnojamojot4Kitareguliuoja1</vt:lpstr>
      <vt:lpstr>VAS073_F_Nekilnojamojot4Kitareguliuoja1</vt:lpstr>
      <vt:lpstr>'Forma 4'!VAS073_F_Netiesioginesp11IS</vt:lpstr>
      <vt:lpstr>VAS073_F_Netiesioginesp11IS</vt:lpstr>
      <vt:lpstr>'Forma 4'!VAS073_F_Netiesioginesp131GeriamojoVandens</vt:lpstr>
      <vt:lpstr>VAS073_F_Netiesioginesp131GeriamojoVandens</vt:lpstr>
      <vt:lpstr>'Forma 4'!VAS073_F_Netiesioginesp132GeriamojoVandens</vt:lpstr>
      <vt:lpstr>VAS073_F_Netiesioginesp132GeriamojoVandens</vt:lpstr>
      <vt:lpstr>'Forma 4'!VAS073_F_Netiesioginesp133GeriamojoVandens</vt:lpstr>
      <vt:lpstr>VAS073_F_Netiesioginesp133GeriamojoVandens</vt:lpstr>
      <vt:lpstr>'Forma 4'!VAS073_F_Netiesioginesp13IsViso</vt:lpstr>
      <vt:lpstr>VAS073_F_Netiesioginesp13IsViso</vt:lpstr>
      <vt:lpstr>'Forma 4'!VAS073_F_Netiesioginesp141NuotekuSurinkimas</vt:lpstr>
      <vt:lpstr>VAS073_F_Netiesioginesp141NuotekuSurinkimas</vt:lpstr>
      <vt:lpstr>'Forma 4'!VAS073_F_Netiesioginesp142NuotekuValymas</vt:lpstr>
      <vt:lpstr>VAS073_F_Netiesioginesp142NuotekuValymas</vt:lpstr>
      <vt:lpstr>'Forma 4'!VAS073_F_Netiesioginesp143NuotekuDumblo</vt:lpstr>
      <vt:lpstr>VAS073_F_Netiesioginesp143NuotekuDumblo</vt:lpstr>
      <vt:lpstr>'Forma 4'!VAS073_F_Netiesioginesp14IsViso</vt:lpstr>
      <vt:lpstr>VAS073_F_Netiesioginesp14IsViso</vt:lpstr>
      <vt:lpstr>'Forma 4'!VAS073_F_Netiesioginesp15PavirsiniuNuoteku</vt:lpstr>
      <vt:lpstr>VAS073_F_Netiesioginesp15PavirsiniuNuoteku</vt:lpstr>
      <vt:lpstr>'Forma 4'!VAS073_F_Netiesioginesp16KitosReguliuojamosios</vt:lpstr>
      <vt:lpstr>VAS073_F_Netiesioginesp16KitosReguliuojamosios</vt:lpstr>
      <vt:lpstr>'Forma 4'!VAS073_F_Netiesioginesp17KitosVeiklos</vt:lpstr>
      <vt:lpstr>VAS073_F_Netiesioginesp17KitosVeiklos</vt:lpstr>
      <vt:lpstr>'Forma 4'!VAS073_F_Netiesioginesp1Apskaitosveikla1</vt:lpstr>
      <vt:lpstr>VAS073_F_Netiesioginesp1Apskaitosveikla1</vt:lpstr>
      <vt:lpstr>'Forma 4'!VAS073_F_Netiesioginesp1Kitareguliuoja1</vt:lpstr>
      <vt:lpstr>VAS073_F_Netiesioginesp1Kitareguliuoja1</vt:lpstr>
      <vt:lpstr>'Forma 4'!VAS073_F_Netiesioginess11IS</vt:lpstr>
      <vt:lpstr>VAS073_F_Netiesioginess11IS</vt:lpstr>
      <vt:lpstr>'Forma 4'!VAS073_F_Netiesioginess131GeriamojoVandens</vt:lpstr>
      <vt:lpstr>VAS073_F_Netiesioginess131GeriamojoVandens</vt:lpstr>
      <vt:lpstr>'Forma 4'!VAS073_F_Netiesioginess132GeriamojoVandens</vt:lpstr>
      <vt:lpstr>VAS073_F_Netiesioginess132GeriamojoVandens</vt:lpstr>
      <vt:lpstr>'Forma 4'!VAS073_F_Netiesioginess133GeriamojoVandens</vt:lpstr>
      <vt:lpstr>VAS073_F_Netiesioginess133GeriamojoVandens</vt:lpstr>
      <vt:lpstr>'Forma 4'!VAS073_F_Netiesioginess13IsViso</vt:lpstr>
      <vt:lpstr>VAS073_F_Netiesioginess13IsViso</vt:lpstr>
      <vt:lpstr>'Forma 4'!VAS073_F_Netiesioginess141NuotekuSurinkimas</vt:lpstr>
      <vt:lpstr>VAS073_F_Netiesioginess141NuotekuSurinkimas</vt:lpstr>
      <vt:lpstr>'Forma 4'!VAS073_F_Netiesioginess142NuotekuValymas</vt:lpstr>
      <vt:lpstr>VAS073_F_Netiesioginess142NuotekuValymas</vt:lpstr>
      <vt:lpstr>'Forma 4'!VAS073_F_Netiesioginess143NuotekuDumblo</vt:lpstr>
      <vt:lpstr>VAS073_F_Netiesioginess143NuotekuDumblo</vt:lpstr>
      <vt:lpstr>'Forma 4'!VAS073_F_Netiesioginess14IsViso</vt:lpstr>
      <vt:lpstr>VAS073_F_Netiesioginess14IsViso</vt:lpstr>
      <vt:lpstr>'Forma 4'!VAS073_F_Netiesioginess15PavirsiniuNuoteku</vt:lpstr>
      <vt:lpstr>VAS073_F_Netiesioginess15PavirsiniuNuoteku</vt:lpstr>
      <vt:lpstr>'Forma 4'!VAS073_F_Netiesioginess16KitosReguliuojamosios</vt:lpstr>
      <vt:lpstr>VAS073_F_Netiesioginess16KitosReguliuojamosios</vt:lpstr>
      <vt:lpstr>'Forma 4'!VAS073_F_Netiesioginess17KitosVeiklos</vt:lpstr>
      <vt:lpstr>VAS073_F_Netiesioginess17KitosVeiklos</vt:lpstr>
      <vt:lpstr>'Forma 4'!VAS073_F_Netiesioginess1Apskaitosveikla1</vt:lpstr>
      <vt:lpstr>VAS073_F_Netiesioginess1Apskaitosveikla1</vt:lpstr>
      <vt:lpstr>'Forma 4'!VAS073_F_Netiesioginess1Kitareguliuoja1</vt:lpstr>
      <vt:lpstr>VAS073_F_Netiesioginess1Kitareguliuoja1</vt:lpstr>
      <vt:lpstr>'Forma 4'!VAS073_F_Nuotekutvarkym51IS</vt:lpstr>
      <vt:lpstr>VAS073_F_Nuotekutvarkym51IS</vt:lpstr>
      <vt:lpstr>'Forma 4'!VAS073_F_Nuotekutvarkym531GeriamojoVandens</vt:lpstr>
      <vt:lpstr>VAS073_F_Nuotekutvarkym531GeriamojoVandens</vt:lpstr>
      <vt:lpstr>'Forma 4'!VAS073_F_Nuotekutvarkym532GeriamojoVandens</vt:lpstr>
      <vt:lpstr>VAS073_F_Nuotekutvarkym532GeriamojoVandens</vt:lpstr>
      <vt:lpstr>'Forma 4'!VAS073_F_Nuotekutvarkym533GeriamojoVandens</vt:lpstr>
      <vt:lpstr>VAS073_F_Nuotekutvarkym533GeriamojoVandens</vt:lpstr>
      <vt:lpstr>'Forma 4'!VAS073_F_Nuotekutvarkym53IsViso</vt:lpstr>
      <vt:lpstr>VAS073_F_Nuotekutvarkym53IsViso</vt:lpstr>
      <vt:lpstr>'Forma 4'!VAS073_F_Nuotekutvarkym541NuotekuSurinkimas</vt:lpstr>
      <vt:lpstr>VAS073_F_Nuotekutvarkym541NuotekuSurinkimas</vt:lpstr>
      <vt:lpstr>'Forma 4'!VAS073_F_Nuotekutvarkym542NuotekuValymas</vt:lpstr>
      <vt:lpstr>VAS073_F_Nuotekutvarkym542NuotekuValymas</vt:lpstr>
      <vt:lpstr>'Forma 4'!VAS073_F_Nuotekutvarkym543NuotekuDumblo</vt:lpstr>
      <vt:lpstr>VAS073_F_Nuotekutvarkym543NuotekuDumblo</vt:lpstr>
      <vt:lpstr>'Forma 4'!VAS073_F_Nuotekutvarkym54IsViso</vt:lpstr>
      <vt:lpstr>VAS073_F_Nuotekutvarkym54IsViso</vt:lpstr>
      <vt:lpstr>'Forma 4'!VAS073_F_Nuotekutvarkym55PavirsiniuNuoteku</vt:lpstr>
      <vt:lpstr>VAS073_F_Nuotekutvarkym55PavirsiniuNuoteku</vt:lpstr>
      <vt:lpstr>'Forma 4'!VAS073_F_Nuotekutvarkym56KitosReguliuojamosios</vt:lpstr>
      <vt:lpstr>VAS073_F_Nuotekutvarkym56KitosReguliuojamosios</vt:lpstr>
      <vt:lpstr>'Forma 4'!VAS073_F_Nuotekutvarkym57KitosVeiklos</vt:lpstr>
      <vt:lpstr>VAS073_F_Nuotekutvarkym57KitosVeiklos</vt:lpstr>
      <vt:lpstr>'Forma 4'!VAS073_F_Nuotekutvarkym5Apskaitosveikla1</vt:lpstr>
      <vt:lpstr>VAS073_F_Nuotekutvarkym5Apskaitosveikla1</vt:lpstr>
      <vt:lpstr>'Forma 4'!VAS073_F_Nuotekutvarkym5Kitareguliuoja1</vt:lpstr>
      <vt:lpstr>VAS073_F_Nuotekutvarkym5Kitareguliuoja1</vt:lpstr>
      <vt:lpstr>'Forma 4'!VAS073_F_Nuotekutvarkym61IS</vt:lpstr>
      <vt:lpstr>VAS073_F_Nuotekutvarkym61IS</vt:lpstr>
      <vt:lpstr>'Forma 4'!VAS073_F_Nuotekutvarkym631GeriamojoVandens</vt:lpstr>
      <vt:lpstr>VAS073_F_Nuotekutvarkym631GeriamojoVandens</vt:lpstr>
      <vt:lpstr>'Forma 4'!VAS073_F_Nuotekutvarkym632GeriamojoVandens</vt:lpstr>
      <vt:lpstr>VAS073_F_Nuotekutvarkym632GeriamojoVandens</vt:lpstr>
      <vt:lpstr>'Forma 4'!VAS073_F_Nuotekutvarkym633GeriamojoVandens</vt:lpstr>
      <vt:lpstr>VAS073_F_Nuotekutvarkym633GeriamojoVandens</vt:lpstr>
      <vt:lpstr>'Forma 4'!VAS073_F_Nuotekutvarkym63IsViso</vt:lpstr>
      <vt:lpstr>VAS073_F_Nuotekutvarkym63IsViso</vt:lpstr>
      <vt:lpstr>'Forma 4'!VAS073_F_Nuotekutvarkym641NuotekuSurinkimas</vt:lpstr>
      <vt:lpstr>VAS073_F_Nuotekutvarkym641NuotekuSurinkimas</vt:lpstr>
      <vt:lpstr>'Forma 4'!VAS073_F_Nuotekutvarkym642NuotekuValymas</vt:lpstr>
      <vt:lpstr>VAS073_F_Nuotekutvarkym642NuotekuValymas</vt:lpstr>
      <vt:lpstr>'Forma 4'!VAS073_F_Nuotekutvarkym643NuotekuDumblo</vt:lpstr>
      <vt:lpstr>VAS073_F_Nuotekutvarkym643NuotekuDumblo</vt:lpstr>
      <vt:lpstr>'Forma 4'!VAS073_F_Nuotekutvarkym64IsViso</vt:lpstr>
      <vt:lpstr>VAS073_F_Nuotekutvarkym64IsViso</vt:lpstr>
      <vt:lpstr>'Forma 4'!VAS073_F_Nuotekutvarkym65PavirsiniuNuoteku</vt:lpstr>
      <vt:lpstr>VAS073_F_Nuotekutvarkym65PavirsiniuNuoteku</vt:lpstr>
      <vt:lpstr>'Forma 4'!VAS073_F_Nuotekutvarkym66KitosReguliuojamosios</vt:lpstr>
      <vt:lpstr>VAS073_F_Nuotekutvarkym66KitosReguliuojamosios</vt:lpstr>
      <vt:lpstr>'Forma 4'!VAS073_F_Nuotekutvarkym67KitosVeiklos</vt:lpstr>
      <vt:lpstr>VAS073_F_Nuotekutvarkym67KitosVeiklos</vt:lpstr>
      <vt:lpstr>'Forma 4'!VAS073_F_Nuotekutvarkym6Apskaitosveikla1</vt:lpstr>
      <vt:lpstr>VAS073_F_Nuotekutvarkym6Apskaitosveikla1</vt:lpstr>
      <vt:lpstr>'Forma 4'!VAS073_F_Nuotekutvarkym6Kitareguliuoja1</vt:lpstr>
      <vt:lpstr>VAS073_F_Nuotekutvarkym6Kitareguliuoja1</vt:lpstr>
      <vt:lpstr>'Forma 4'!VAS073_F_Nuotekutvarkym71IS</vt:lpstr>
      <vt:lpstr>VAS073_F_Nuotekutvarkym71IS</vt:lpstr>
      <vt:lpstr>'Forma 4'!VAS073_F_Nuotekutvarkym731GeriamojoVandens</vt:lpstr>
      <vt:lpstr>VAS073_F_Nuotekutvarkym731GeriamojoVandens</vt:lpstr>
      <vt:lpstr>'Forma 4'!VAS073_F_Nuotekutvarkym732GeriamojoVandens</vt:lpstr>
      <vt:lpstr>VAS073_F_Nuotekutvarkym732GeriamojoVandens</vt:lpstr>
      <vt:lpstr>'Forma 4'!VAS073_F_Nuotekutvarkym733GeriamojoVandens</vt:lpstr>
      <vt:lpstr>VAS073_F_Nuotekutvarkym733GeriamojoVandens</vt:lpstr>
      <vt:lpstr>'Forma 4'!VAS073_F_Nuotekutvarkym73IsViso</vt:lpstr>
      <vt:lpstr>VAS073_F_Nuotekutvarkym73IsViso</vt:lpstr>
      <vt:lpstr>'Forma 4'!VAS073_F_Nuotekutvarkym741NuotekuSurinkimas</vt:lpstr>
      <vt:lpstr>VAS073_F_Nuotekutvarkym741NuotekuSurinkimas</vt:lpstr>
      <vt:lpstr>'Forma 4'!VAS073_F_Nuotekutvarkym742NuotekuValymas</vt:lpstr>
      <vt:lpstr>VAS073_F_Nuotekutvarkym742NuotekuValymas</vt:lpstr>
      <vt:lpstr>'Forma 4'!VAS073_F_Nuotekutvarkym743NuotekuDumblo</vt:lpstr>
      <vt:lpstr>VAS073_F_Nuotekutvarkym743NuotekuDumblo</vt:lpstr>
      <vt:lpstr>'Forma 4'!VAS073_F_Nuotekutvarkym74IsViso</vt:lpstr>
      <vt:lpstr>VAS073_F_Nuotekutvarkym74IsViso</vt:lpstr>
      <vt:lpstr>'Forma 4'!VAS073_F_Nuotekutvarkym75PavirsiniuNuoteku</vt:lpstr>
      <vt:lpstr>VAS073_F_Nuotekutvarkym75PavirsiniuNuoteku</vt:lpstr>
      <vt:lpstr>'Forma 4'!VAS073_F_Nuotekutvarkym76KitosReguliuojamosios</vt:lpstr>
      <vt:lpstr>VAS073_F_Nuotekutvarkym76KitosReguliuojamosios</vt:lpstr>
      <vt:lpstr>'Forma 4'!VAS073_F_Nuotekutvarkym77KitosVeiklos</vt:lpstr>
      <vt:lpstr>VAS073_F_Nuotekutvarkym77KitosVeiklos</vt:lpstr>
      <vt:lpstr>'Forma 4'!VAS073_F_Nuotekutvarkym7Apskaitosveikla1</vt:lpstr>
      <vt:lpstr>VAS073_F_Nuotekutvarkym7Apskaitosveikla1</vt:lpstr>
      <vt:lpstr>'Forma 4'!VAS073_F_Nuotekutvarkym7Kitareguliuoja1</vt:lpstr>
      <vt:lpstr>VAS073_F_Nuotekutvarkym7Kitareguliuoja1</vt:lpstr>
      <vt:lpstr>'Forma 4'!VAS073_F_Nusidevejimoam101IS</vt:lpstr>
      <vt:lpstr>VAS073_F_Nusidevejimoam101IS</vt:lpstr>
      <vt:lpstr>'Forma 4'!VAS073_F_Nusidevejimoam1031GeriamojoVandens</vt:lpstr>
      <vt:lpstr>VAS073_F_Nusidevejimoam1031GeriamojoVandens</vt:lpstr>
      <vt:lpstr>'Forma 4'!VAS073_F_Nusidevejimoam1032GeriamojoVandens</vt:lpstr>
      <vt:lpstr>VAS073_F_Nusidevejimoam1032GeriamojoVandens</vt:lpstr>
      <vt:lpstr>'Forma 4'!VAS073_F_Nusidevejimoam1033GeriamojoVandens</vt:lpstr>
      <vt:lpstr>VAS073_F_Nusidevejimoam1033GeriamojoVandens</vt:lpstr>
      <vt:lpstr>'Forma 4'!VAS073_F_Nusidevejimoam103IsViso</vt:lpstr>
      <vt:lpstr>VAS073_F_Nusidevejimoam103IsViso</vt:lpstr>
      <vt:lpstr>'Forma 4'!VAS073_F_Nusidevejimoam1041NuotekuSurinkimas</vt:lpstr>
      <vt:lpstr>VAS073_F_Nusidevejimoam1041NuotekuSurinkimas</vt:lpstr>
      <vt:lpstr>'Forma 4'!VAS073_F_Nusidevejimoam1042NuotekuValymas</vt:lpstr>
      <vt:lpstr>VAS073_F_Nusidevejimoam1042NuotekuValymas</vt:lpstr>
      <vt:lpstr>'Forma 4'!VAS073_F_Nusidevejimoam1043NuotekuDumblo</vt:lpstr>
      <vt:lpstr>VAS073_F_Nusidevejimoam1043NuotekuDumblo</vt:lpstr>
      <vt:lpstr>'Forma 4'!VAS073_F_Nusidevejimoam104IsViso</vt:lpstr>
      <vt:lpstr>VAS073_F_Nusidevejimoam104IsViso</vt:lpstr>
      <vt:lpstr>'Forma 4'!VAS073_F_Nusidevejimoam105PavirsiniuNuoteku</vt:lpstr>
      <vt:lpstr>VAS073_F_Nusidevejimoam105PavirsiniuNuoteku</vt:lpstr>
      <vt:lpstr>'Forma 4'!VAS073_F_Nusidevejimoam106KitosReguliuojamosios</vt:lpstr>
      <vt:lpstr>VAS073_F_Nusidevejimoam106KitosReguliuojamosios</vt:lpstr>
      <vt:lpstr>'Forma 4'!VAS073_F_Nusidevejimoam107KitosVeiklos</vt:lpstr>
      <vt:lpstr>VAS073_F_Nusidevejimoam107KitosVeiklos</vt:lpstr>
      <vt:lpstr>'Forma 4'!VAS073_F_Nusidevejimoam10Apskaitosveikla1</vt:lpstr>
      <vt:lpstr>VAS073_F_Nusidevejimoam10Apskaitosveikla1</vt:lpstr>
      <vt:lpstr>'Forma 4'!VAS073_F_Nusidevejimoam10Kitareguliuoja1</vt:lpstr>
      <vt:lpstr>VAS073_F_Nusidevejimoam10Kitareguliuoja1</vt:lpstr>
      <vt:lpstr>'Forma 4'!VAS073_F_Nusidevejimoam71IS</vt:lpstr>
      <vt:lpstr>VAS073_F_Nusidevejimoam71IS</vt:lpstr>
      <vt:lpstr>'Forma 4'!VAS073_F_Nusidevejimoam731GeriamojoVandens</vt:lpstr>
      <vt:lpstr>VAS073_F_Nusidevejimoam731GeriamojoVandens</vt:lpstr>
      <vt:lpstr>'Forma 4'!VAS073_F_Nusidevejimoam732GeriamojoVandens</vt:lpstr>
      <vt:lpstr>VAS073_F_Nusidevejimoam732GeriamojoVandens</vt:lpstr>
      <vt:lpstr>'Forma 4'!VAS073_F_Nusidevejimoam733GeriamojoVandens</vt:lpstr>
      <vt:lpstr>VAS073_F_Nusidevejimoam733GeriamojoVandens</vt:lpstr>
      <vt:lpstr>'Forma 4'!VAS073_F_Nusidevejimoam73IsViso</vt:lpstr>
      <vt:lpstr>VAS073_F_Nusidevejimoam73IsViso</vt:lpstr>
      <vt:lpstr>'Forma 4'!VAS073_F_Nusidevejimoam741NuotekuSurinkimas</vt:lpstr>
      <vt:lpstr>VAS073_F_Nusidevejimoam741NuotekuSurinkimas</vt:lpstr>
      <vt:lpstr>'Forma 4'!VAS073_F_Nusidevejimoam742NuotekuValymas</vt:lpstr>
      <vt:lpstr>VAS073_F_Nusidevejimoam742NuotekuValymas</vt:lpstr>
      <vt:lpstr>'Forma 4'!VAS073_F_Nusidevejimoam743NuotekuDumblo</vt:lpstr>
      <vt:lpstr>VAS073_F_Nusidevejimoam743NuotekuDumblo</vt:lpstr>
      <vt:lpstr>'Forma 4'!VAS073_F_Nusidevejimoam74IsViso</vt:lpstr>
      <vt:lpstr>VAS073_F_Nusidevejimoam74IsViso</vt:lpstr>
      <vt:lpstr>'Forma 4'!VAS073_F_Nusidevejimoam75PavirsiniuNuoteku</vt:lpstr>
      <vt:lpstr>VAS073_F_Nusidevejimoam75PavirsiniuNuoteku</vt:lpstr>
      <vt:lpstr>'Forma 4'!VAS073_F_Nusidevejimoam76KitosReguliuojamosios</vt:lpstr>
      <vt:lpstr>VAS073_F_Nusidevejimoam76KitosReguliuojamosios</vt:lpstr>
      <vt:lpstr>'Forma 4'!VAS073_F_Nusidevejimoam77KitosVeiklos</vt:lpstr>
      <vt:lpstr>VAS073_F_Nusidevejimoam77KitosVeiklos</vt:lpstr>
      <vt:lpstr>'Forma 4'!VAS073_F_Nusidevejimoam7Apskaitosveikla1</vt:lpstr>
      <vt:lpstr>VAS073_F_Nusidevejimoam7Apskaitosveikla1</vt:lpstr>
      <vt:lpstr>'Forma 4'!VAS073_F_Nusidevejimoam7Kitareguliuoja1</vt:lpstr>
      <vt:lpstr>VAS073_F_Nusidevejimoam7Kitareguliuoja1</vt:lpstr>
      <vt:lpstr>'Forma 4'!VAS073_F_Nusidevejimoam81IS</vt:lpstr>
      <vt:lpstr>VAS073_F_Nusidevejimoam81IS</vt:lpstr>
      <vt:lpstr>'Forma 4'!VAS073_F_Nusidevejimoam831GeriamojoVandens</vt:lpstr>
      <vt:lpstr>VAS073_F_Nusidevejimoam831GeriamojoVandens</vt:lpstr>
      <vt:lpstr>'Forma 4'!VAS073_F_Nusidevejimoam832GeriamojoVandens</vt:lpstr>
      <vt:lpstr>VAS073_F_Nusidevejimoam832GeriamojoVandens</vt:lpstr>
      <vt:lpstr>'Forma 4'!VAS073_F_Nusidevejimoam833GeriamojoVandens</vt:lpstr>
      <vt:lpstr>VAS073_F_Nusidevejimoam833GeriamojoVandens</vt:lpstr>
      <vt:lpstr>'Forma 4'!VAS073_F_Nusidevejimoam83IsViso</vt:lpstr>
      <vt:lpstr>VAS073_F_Nusidevejimoam83IsViso</vt:lpstr>
      <vt:lpstr>'Forma 4'!VAS073_F_Nusidevejimoam841NuotekuSurinkimas</vt:lpstr>
      <vt:lpstr>VAS073_F_Nusidevejimoam841NuotekuSurinkimas</vt:lpstr>
      <vt:lpstr>'Forma 4'!VAS073_F_Nusidevejimoam842NuotekuValymas</vt:lpstr>
      <vt:lpstr>VAS073_F_Nusidevejimoam842NuotekuValymas</vt:lpstr>
      <vt:lpstr>'Forma 4'!VAS073_F_Nusidevejimoam843NuotekuDumblo</vt:lpstr>
      <vt:lpstr>VAS073_F_Nusidevejimoam843NuotekuDumblo</vt:lpstr>
      <vt:lpstr>'Forma 4'!VAS073_F_Nusidevejimoam84IsViso</vt:lpstr>
      <vt:lpstr>VAS073_F_Nusidevejimoam84IsViso</vt:lpstr>
      <vt:lpstr>'Forma 4'!VAS073_F_Nusidevejimoam85PavirsiniuNuoteku</vt:lpstr>
      <vt:lpstr>VAS073_F_Nusidevejimoam85PavirsiniuNuoteku</vt:lpstr>
      <vt:lpstr>'Forma 4'!VAS073_F_Nusidevejimoam86KitosReguliuojamosios</vt:lpstr>
      <vt:lpstr>VAS073_F_Nusidevejimoam86KitosReguliuojamosios</vt:lpstr>
      <vt:lpstr>'Forma 4'!VAS073_F_Nusidevejimoam87KitosVeiklos</vt:lpstr>
      <vt:lpstr>VAS073_F_Nusidevejimoam87KitosVeiklos</vt:lpstr>
      <vt:lpstr>'Forma 4'!VAS073_F_Nusidevejimoam8Apskaitosveikla1</vt:lpstr>
      <vt:lpstr>VAS073_F_Nusidevejimoam8Apskaitosveikla1</vt:lpstr>
      <vt:lpstr>'Forma 4'!VAS073_F_Nusidevejimoam8Kitareguliuoja1</vt:lpstr>
      <vt:lpstr>VAS073_F_Nusidevejimoam8Kitareguliuoja1</vt:lpstr>
      <vt:lpstr>'Forma 4'!VAS073_F_Nusidevejimoam91IS</vt:lpstr>
      <vt:lpstr>VAS073_F_Nusidevejimoam91IS</vt:lpstr>
      <vt:lpstr>'Forma 4'!VAS073_F_Nusidevejimoam931GeriamojoVandens</vt:lpstr>
      <vt:lpstr>VAS073_F_Nusidevejimoam931GeriamojoVandens</vt:lpstr>
      <vt:lpstr>'Forma 4'!VAS073_F_Nusidevejimoam932GeriamojoVandens</vt:lpstr>
      <vt:lpstr>VAS073_F_Nusidevejimoam932GeriamojoVandens</vt:lpstr>
      <vt:lpstr>'Forma 4'!VAS073_F_Nusidevejimoam933GeriamojoVandens</vt:lpstr>
      <vt:lpstr>VAS073_F_Nusidevejimoam933GeriamojoVandens</vt:lpstr>
      <vt:lpstr>'Forma 4'!VAS073_F_Nusidevejimoam93IsViso</vt:lpstr>
      <vt:lpstr>VAS073_F_Nusidevejimoam93IsViso</vt:lpstr>
      <vt:lpstr>'Forma 4'!VAS073_F_Nusidevejimoam941NuotekuSurinkimas</vt:lpstr>
      <vt:lpstr>VAS073_F_Nusidevejimoam941NuotekuSurinkimas</vt:lpstr>
      <vt:lpstr>'Forma 4'!VAS073_F_Nusidevejimoam942NuotekuValymas</vt:lpstr>
      <vt:lpstr>VAS073_F_Nusidevejimoam942NuotekuValymas</vt:lpstr>
      <vt:lpstr>'Forma 4'!VAS073_F_Nusidevejimoam943NuotekuDumblo</vt:lpstr>
      <vt:lpstr>VAS073_F_Nusidevejimoam943NuotekuDumblo</vt:lpstr>
      <vt:lpstr>'Forma 4'!VAS073_F_Nusidevejimoam94IsViso</vt:lpstr>
      <vt:lpstr>VAS073_F_Nusidevejimoam94IsViso</vt:lpstr>
      <vt:lpstr>'Forma 4'!VAS073_F_Nusidevejimoam95PavirsiniuNuoteku</vt:lpstr>
      <vt:lpstr>VAS073_F_Nusidevejimoam95PavirsiniuNuoteku</vt:lpstr>
      <vt:lpstr>'Forma 4'!VAS073_F_Nusidevejimoam96KitosReguliuojamosios</vt:lpstr>
      <vt:lpstr>VAS073_F_Nusidevejimoam96KitosReguliuojamosios</vt:lpstr>
      <vt:lpstr>'Forma 4'!VAS073_F_Nusidevejimoam97KitosVeiklos</vt:lpstr>
      <vt:lpstr>VAS073_F_Nusidevejimoam97KitosVeiklos</vt:lpstr>
      <vt:lpstr>'Forma 4'!VAS073_F_Nusidevejimoam9Apskaitosveikla1</vt:lpstr>
      <vt:lpstr>VAS073_F_Nusidevejimoam9Apskaitosveikla1</vt:lpstr>
      <vt:lpstr>'Forma 4'!VAS073_F_Nusidevejimoam9Kitareguliuoja1</vt:lpstr>
      <vt:lpstr>VAS073_F_Nusidevejimoam9Kitareguliuoja1</vt:lpstr>
      <vt:lpstr>'Forma 4'!VAS073_F_Opexbeapskaito11IS</vt:lpstr>
      <vt:lpstr>VAS073_F_Opexbeapskaito11IS</vt:lpstr>
      <vt:lpstr>'Forma 4'!VAS073_F_Opexsuapskaito11IS</vt:lpstr>
      <vt:lpstr>VAS073_F_Opexsuapskaito11IS</vt:lpstr>
      <vt:lpstr>'Forma 4'!VAS073_F_Orginventoriau11IS</vt:lpstr>
      <vt:lpstr>VAS073_F_Orginventoriau11IS</vt:lpstr>
      <vt:lpstr>'Forma 4'!VAS073_F_Orginventoriau131GeriamojoVandens</vt:lpstr>
      <vt:lpstr>VAS073_F_Orginventoriau131GeriamojoVandens</vt:lpstr>
      <vt:lpstr>'Forma 4'!VAS073_F_Orginventoriau132GeriamojoVandens</vt:lpstr>
      <vt:lpstr>VAS073_F_Orginventoriau132GeriamojoVandens</vt:lpstr>
      <vt:lpstr>'Forma 4'!VAS073_F_Orginventoriau133GeriamojoVandens</vt:lpstr>
      <vt:lpstr>VAS073_F_Orginventoriau133GeriamojoVandens</vt:lpstr>
      <vt:lpstr>'Forma 4'!VAS073_F_Orginventoriau13IsViso</vt:lpstr>
      <vt:lpstr>VAS073_F_Orginventoriau13IsViso</vt:lpstr>
      <vt:lpstr>'Forma 4'!VAS073_F_Orginventoriau141NuotekuSurinkimas</vt:lpstr>
      <vt:lpstr>VAS073_F_Orginventoriau141NuotekuSurinkimas</vt:lpstr>
      <vt:lpstr>'Forma 4'!VAS073_F_Orginventoriau142NuotekuValymas</vt:lpstr>
      <vt:lpstr>VAS073_F_Orginventoriau142NuotekuValymas</vt:lpstr>
      <vt:lpstr>'Forma 4'!VAS073_F_Orginventoriau143NuotekuDumblo</vt:lpstr>
      <vt:lpstr>VAS073_F_Orginventoriau143NuotekuDumblo</vt:lpstr>
      <vt:lpstr>'Forma 4'!VAS073_F_Orginventoriau14IsViso</vt:lpstr>
      <vt:lpstr>VAS073_F_Orginventoriau14IsViso</vt:lpstr>
      <vt:lpstr>'Forma 4'!VAS073_F_Orginventoriau15PavirsiniuNuoteku</vt:lpstr>
      <vt:lpstr>VAS073_F_Orginventoriau15PavirsiniuNuoteku</vt:lpstr>
      <vt:lpstr>'Forma 4'!VAS073_F_Orginventoriau16KitosReguliuojamosios</vt:lpstr>
      <vt:lpstr>VAS073_F_Orginventoriau16KitosReguliuojamosios</vt:lpstr>
      <vt:lpstr>'Forma 4'!VAS073_F_Orginventoriau17KitosVeiklos</vt:lpstr>
      <vt:lpstr>VAS073_F_Orginventoriau17KitosVeiklos</vt:lpstr>
      <vt:lpstr>'Forma 4'!VAS073_F_Orginventoriau1Apskaitosveikla1</vt:lpstr>
      <vt:lpstr>VAS073_F_Orginventoriau1Apskaitosveikla1</vt:lpstr>
      <vt:lpstr>'Forma 4'!VAS073_F_Orginventoriau1Kitareguliuoja1</vt:lpstr>
      <vt:lpstr>VAS073_F_Orginventoriau1Kitareguliuoja1</vt:lpstr>
      <vt:lpstr>'Forma 4'!VAS073_F_Orginventoriau21IS</vt:lpstr>
      <vt:lpstr>VAS073_F_Orginventoriau21IS</vt:lpstr>
      <vt:lpstr>'Forma 4'!VAS073_F_Orginventoriau231GeriamojoVandens</vt:lpstr>
      <vt:lpstr>VAS073_F_Orginventoriau231GeriamojoVandens</vt:lpstr>
      <vt:lpstr>'Forma 4'!VAS073_F_Orginventoriau232GeriamojoVandens</vt:lpstr>
      <vt:lpstr>VAS073_F_Orginventoriau232GeriamojoVandens</vt:lpstr>
      <vt:lpstr>'Forma 4'!VAS073_F_Orginventoriau233GeriamojoVandens</vt:lpstr>
      <vt:lpstr>VAS073_F_Orginventoriau233GeriamojoVandens</vt:lpstr>
      <vt:lpstr>'Forma 4'!VAS073_F_Orginventoriau23IsViso</vt:lpstr>
      <vt:lpstr>VAS073_F_Orginventoriau23IsViso</vt:lpstr>
      <vt:lpstr>'Forma 4'!VAS073_F_Orginventoriau241NuotekuSurinkimas</vt:lpstr>
      <vt:lpstr>VAS073_F_Orginventoriau241NuotekuSurinkimas</vt:lpstr>
      <vt:lpstr>'Forma 4'!VAS073_F_Orginventoriau242NuotekuValymas</vt:lpstr>
      <vt:lpstr>VAS073_F_Orginventoriau242NuotekuValymas</vt:lpstr>
      <vt:lpstr>'Forma 4'!VAS073_F_Orginventoriau243NuotekuDumblo</vt:lpstr>
      <vt:lpstr>VAS073_F_Orginventoriau243NuotekuDumblo</vt:lpstr>
      <vt:lpstr>'Forma 4'!VAS073_F_Orginventoriau24IsViso</vt:lpstr>
      <vt:lpstr>VAS073_F_Orginventoriau24IsViso</vt:lpstr>
      <vt:lpstr>'Forma 4'!VAS073_F_Orginventoriau25PavirsiniuNuoteku</vt:lpstr>
      <vt:lpstr>VAS073_F_Orginventoriau25PavirsiniuNuoteku</vt:lpstr>
      <vt:lpstr>'Forma 4'!VAS073_F_Orginventoriau26KitosReguliuojamosios</vt:lpstr>
      <vt:lpstr>VAS073_F_Orginventoriau26KitosReguliuojamosios</vt:lpstr>
      <vt:lpstr>'Forma 4'!VAS073_F_Orginventoriau27KitosVeiklos</vt:lpstr>
      <vt:lpstr>VAS073_F_Orginventoriau27KitosVeiklos</vt:lpstr>
      <vt:lpstr>'Forma 4'!VAS073_F_Orginventoriau2Apskaitosveikla1</vt:lpstr>
      <vt:lpstr>VAS073_F_Orginventoriau2Apskaitosveikla1</vt:lpstr>
      <vt:lpstr>'Forma 4'!VAS073_F_Orginventoriau2Kitareguliuoja1</vt:lpstr>
      <vt:lpstr>VAS073_F_Orginventoriau2Kitareguliuoja1</vt:lpstr>
      <vt:lpstr>'Forma 4'!VAS073_F_Orginventoriau31IS</vt:lpstr>
      <vt:lpstr>VAS073_F_Orginventoriau31IS</vt:lpstr>
      <vt:lpstr>'Forma 4'!VAS073_F_Orginventoriau331GeriamojoVandens</vt:lpstr>
      <vt:lpstr>VAS073_F_Orginventoriau331GeriamojoVandens</vt:lpstr>
      <vt:lpstr>'Forma 4'!VAS073_F_Orginventoriau332GeriamojoVandens</vt:lpstr>
      <vt:lpstr>VAS073_F_Orginventoriau332GeriamojoVandens</vt:lpstr>
      <vt:lpstr>'Forma 4'!VAS073_F_Orginventoriau333GeriamojoVandens</vt:lpstr>
      <vt:lpstr>VAS073_F_Orginventoriau333GeriamojoVandens</vt:lpstr>
      <vt:lpstr>'Forma 4'!VAS073_F_Orginventoriau33IsViso</vt:lpstr>
      <vt:lpstr>VAS073_F_Orginventoriau33IsViso</vt:lpstr>
      <vt:lpstr>'Forma 4'!VAS073_F_Orginventoriau341NuotekuSurinkimas</vt:lpstr>
      <vt:lpstr>VAS073_F_Orginventoriau341NuotekuSurinkimas</vt:lpstr>
      <vt:lpstr>'Forma 4'!VAS073_F_Orginventoriau342NuotekuValymas</vt:lpstr>
      <vt:lpstr>VAS073_F_Orginventoriau342NuotekuValymas</vt:lpstr>
      <vt:lpstr>'Forma 4'!VAS073_F_Orginventoriau343NuotekuDumblo</vt:lpstr>
      <vt:lpstr>VAS073_F_Orginventoriau343NuotekuDumblo</vt:lpstr>
      <vt:lpstr>'Forma 4'!VAS073_F_Orginventoriau34IsViso</vt:lpstr>
      <vt:lpstr>VAS073_F_Orginventoriau34IsViso</vt:lpstr>
      <vt:lpstr>'Forma 4'!VAS073_F_Orginventoriau35PavirsiniuNuoteku</vt:lpstr>
      <vt:lpstr>VAS073_F_Orginventoriau35PavirsiniuNuoteku</vt:lpstr>
      <vt:lpstr>'Forma 4'!VAS073_F_Orginventoriau36KitosReguliuojamosios</vt:lpstr>
      <vt:lpstr>VAS073_F_Orginventoriau36KitosReguliuojamosios</vt:lpstr>
      <vt:lpstr>'Forma 4'!VAS073_F_Orginventoriau37KitosVeiklos</vt:lpstr>
      <vt:lpstr>VAS073_F_Orginventoriau37KitosVeiklos</vt:lpstr>
      <vt:lpstr>'Forma 4'!VAS073_F_Orginventoriau3Apskaitosveikla1</vt:lpstr>
      <vt:lpstr>VAS073_F_Orginventoriau3Apskaitosveikla1</vt:lpstr>
      <vt:lpstr>'Forma 4'!VAS073_F_Orginventoriau3Kitareguliuoja1</vt:lpstr>
      <vt:lpstr>VAS073_F_Orginventoriau3Kitareguliuoja1</vt:lpstr>
      <vt:lpstr>'Forma 4'!VAS073_F_Orginventoriau41IS</vt:lpstr>
      <vt:lpstr>VAS073_F_Orginventoriau41IS</vt:lpstr>
      <vt:lpstr>'Forma 4'!VAS073_F_Orginventoriau431GeriamojoVandens</vt:lpstr>
      <vt:lpstr>VAS073_F_Orginventoriau431GeriamojoVandens</vt:lpstr>
      <vt:lpstr>'Forma 4'!VAS073_F_Orginventoriau432GeriamojoVandens</vt:lpstr>
      <vt:lpstr>VAS073_F_Orginventoriau432GeriamojoVandens</vt:lpstr>
      <vt:lpstr>'Forma 4'!VAS073_F_Orginventoriau433GeriamojoVandens</vt:lpstr>
      <vt:lpstr>VAS073_F_Orginventoriau433GeriamojoVandens</vt:lpstr>
      <vt:lpstr>'Forma 4'!VAS073_F_Orginventoriau43IsViso</vt:lpstr>
      <vt:lpstr>VAS073_F_Orginventoriau43IsViso</vt:lpstr>
      <vt:lpstr>'Forma 4'!VAS073_F_Orginventoriau441NuotekuSurinkimas</vt:lpstr>
      <vt:lpstr>VAS073_F_Orginventoriau441NuotekuSurinkimas</vt:lpstr>
      <vt:lpstr>'Forma 4'!VAS073_F_Orginventoriau442NuotekuValymas</vt:lpstr>
      <vt:lpstr>VAS073_F_Orginventoriau442NuotekuValymas</vt:lpstr>
      <vt:lpstr>'Forma 4'!VAS073_F_Orginventoriau443NuotekuDumblo</vt:lpstr>
      <vt:lpstr>VAS073_F_Orginventoriau443NuotekuDumblo</vt:lpstr>
      <vt:lpstr>'Forma 4'!VAS073_F_Orginventoriau44IsViso</vt:lpstr>
      <vt:lpstr>VAS073_F_Orginventoriau44IsViso</vt:lpstr>
      <vt:lpstr>'Forma 4'!VAS073_F_Orginventoriau45PavirsiniuNuoteku</vt:lpstr>
      <vt:lpstr>VAS073_F_Orginventoriau45PavirsiniuNuoteku</vt:lpstr>
      <vt:lpstr>'Forma 4'!VAS073_F_Orginventoriau46KitosReguliuojamosios</vt:lpstr>
      <vt:lpstr>VAS073_F_Orginventoriau46KitosReguliuojamosios</vt:lpstr>
      <vt:lpstr>'Forma 4'!VAS073_F_Orginventoriau47KitosVeiklos</vt:lpstr>
      <vt:lpstr>VAS073_F_Orginventoriau47KitosVeiklos</vt:lpstr>
      <vt:lpstr>'Forma 4'!VAS073_F_Orginventoriau4Apskaitosveikla1</vt:lpstr>
      <vt:lpstr>VAS073_F_Orginventoriau4Apskaitosveikla1</vt:lpstr>
      <vt:lpstr>'Forma 4'!VAS073_F_Orginventoriau4Kitareguliuoja1</vt:lpstr>
      <vt:lpstr>VAS073_F_Orginventoriau4Kitareguliuoja1</vt:lpstr>
      <vt:lpstr>'Forma 4'!VAS073_F_Paskirstomosio21IS</vt:lpstr>
      <vt:lpstr>VAS073_F_Paskirstomosio21IS</vt:lpstr>
      <vt:lpstr>'Forma 4'!VAS073_F_Paskirstomosio231GeriamojoVandens</vt:lpstr>
      <vt:lpstr>VAS073_F_Paskirstomosio231GeriamojoVandens</vt:lpstr>
      <vt:lpstr>'Forma 4'!VAS073_F_Paskirstomosio232GeriamojoVandens</vt:lpstr>
      <vt:lpstr>VAS073_F_Paskirstomosio232GeriamojoVandens</vt:lpstr>
      <vt:lpstr>'Forma 4'!VAS073_F_Paskirstomosio233GeriamojoVandens</vt:lpstr>
      <vt:lpstr>VAS073_F_Paskirstomosio233GeriamojoVandens</vt:lpstr>
      <vt:lpstr>'Forma 4'!VAS073_F_Paskirstomosio23IsViso</vt:lpstr>
      <vt:lpstr>VAS073_F_Paskirstomosio23IsViso</vt:lpstr>
      <vt:lpstr>'Forma 4'!VAS073_F_Paskirstomosio241NuotekuSurinkimas</vt:lpstr>
      <vt:lpstr>VAS073_F_Paskirstomosio241NuotekuSurinkimas</vt:lpstr>
      <vt:lpstr>'Forma 4'!VAS073_F_Paskirstomosio242NuotekuValymas</vt:lpstr>
      <vt:lpstr>VAS073_F_Paskirstomosio242NuotekuValymas</vt:lpstr>
      <vt:lpstr>'Forma 4'!VAS073_F_Paskirstomosio243NuotekuDumblo</vt:lpstr>
      <vt:lpstr>VAS073_F_Paskirstomosio243NuotekuDumblo</vt:lpstr>
      <vt:lpstr>'Forma 4'!VAS073_F_Paskirstomosio24IsViso</vt:lpstr>
      <vt:lpstr>VAS073_F_Paskirstomosio24IsViso</vt:lpstr>
      <vt:lpstr>'Forma 4'!VAS073_F_Paskirstomosio25PavirsiniuNuoteku</vt:lpstr>
      <vt:lpstr>VAS073_F_Paskirstomosio25PavirsiniuNuoteku</vt:lpstr>
      <vt:lpstr>'Forma 4'!VAS073_F_Paskirstomosio26KitosReguliuojamosios</vt:lpstr>
      <vt:lpstr>VAS073_F_Paskirstomosio26KitosReguliuojamosios</vt:lpstr>
      <vt:lpstr>'Forma 4'!VAS073_F_Paskirstomosio27KitosVeiklos</vt:lpstr>
      <vt:lpstr>VAS073_F_Paskirstomosio27KitosVeiklos</vt:lpstr>
      <vt:lpstr>'Forma 4'!VAS073_F_Paskirstomosio2Apskaitosveikla1</vt:lpstr>
      <vt:lpstr>VAS073_F_Paskirstomosio2Apskaitosveikla1</vt:lpstr>
      <vt:lpstr>'Forma 4'!VAS073_F_Paskirstomosio2Kitareguliuoja1</vt:lpstr>
      <vt:lpstr>VAS073_F_Paskirstomosio2Kitareguliuoja1</vt:lpstr>
      <vt:lpstr>'Forma 4'!VAS073_F_Paskirstomujus11IS</vt:lpstr>
      <vt:lpstr>VAS073_F_Paskirstomujus11IS</vt:lpstr>
      <vt:lpstr>'Forma 4'!VAS073_F_Pastopasiuntin11IS</vt:lpstr>
      <vt:lpstr>VAS073_F_Pastopasiuntin11IS</vt:lpstr>
      <vt:lpstr>'Forma 4'!VAS073_F_Pastopasiuntin131GeriamojoVandens</vt:lpstr>
      <vt:lpstr>VAS073_F_Pastopasiuntin131GeriamojoVandens</vt:lpstr>
      <vt:lpstr>'Forma 4'!VAS073_F_Pastopasiuntin132GeriamojoVandens</vt:lpstr>
      <vt:lpstr>VAS073_F_Pastopasiuntin132GeriamojoVandens</vt:lpstr>
      <vt:lpstr>'Forma 4'!VAS073_F_Pastopasiuntin133GeriamojoVandens</vt:lpstr>
      <vt:lpstr>VAS073_F_Pastopasiuntin133GeriamojoVandens</vt:lpstr>
      <vt:lpstr>'Forma 4'!VAS073_F_Pastopasiuntin13IsViso</vt:lpstr>
      <vt:lpstr>VAS073_F_Pastopasiuntin13IsViso</vt:lpstr>
      <vt:lpstr>'Forma 4'!VAS073_F_Pastopasiuntin141NuotekuSurinkimas</vt:lpstr>
      <vt:lpstr>VAS073_F_Pastopasiuntin141NuotekuSurinkimas</vt:lpstr>
      <vt:lpstr>'Forma 4'!VAS073_F_Pastopasiuntin142NuotekuValymas</vt:lpstr>
      <vt:lpstr>VAS073_F_Pastopasiuntin142NuotekuValymas</vt:lpstr>
      <vt:lpstr>'Forma 4'!VAS073_F_Pastopasiuntin143NuotekuDumblo</vt:lpstr>
      <vt:lpstr>VAS073_F_Pastopasiuntin143NuotekuDumblo</vt:lpstr>
      <vt:lpstr>'Forma 4'!VAS073_F_Pastopasiuntin14IsViso</vt:lpstr>
      <vt:lpstr>VAS073_F_Pastopasiuntin14IsViso</vt:lpstr>
      <vt:lpstr>'Forma 4'!VAS073_F_Pastopasiuntin15PavirsiniuNuoteku</vt:lpstr>
      <vt:lpstr>VAS073_F_Pastopasiuntin15PavirsiniuNuoteku</vt:lpstr>
      <vt:lpstr>'Forma 4'!VAS073_F_Pastopasiuntin16KitosReguliuojamosios</vt:lpstr>
      <vt:lpstr>VAS073_F_Pastopasiuntin16KitosReguliuojamosios</vt:lpstr>
      <vt:lpstr>'Forma 4'!VAS073_F_Pastopasiuntin17KitosVeiklos</vt:lpstr>
      <vt:lpstr>VAS073_F_Pastopasiuntin17KitosVeiklos</vt:lpstr>
      <vt:lpstr>'Forma 4'!VAS073_F_Pastopasiuntin1Apskaitosveikla1</vt:lpstr>
      <vt:lpstr>VAS073_F_Pastopasiuntin1Apskaitosveikla1</vt:lpstr>
      <vt:lpstr>'Forma 4'!VAS073_F_Pastopasiuntin1Kitareguliuoja1</vt:lpstr>
      <vt:lpstr>VAS073_F_Pastopasiuntin1Kitareguliuoja1</vt:lpstr>
      <vt:lpstr>'Forma 4'!VAS073_F_Pastopasiuntin21IS</vt:lpstr>
      <vt:lpstr>VAS073_F_Pastopasiuntin21IS</vt:lpstr>
      <vt:lpstr>'Forma 4'!VAS073_F_Pastopasiuntin231GeriamojoVandens</vt:lpstr>
      <vt:lpstr>VAS073_F_Pastopasiuntin231GeriamojoVandens</vt:lpstr>
      <vt:lpstr>'Forma 4'!VAS073_F_Pastopasiuntin232GeriamojoVandens</vt:lpstr>
      <vt:lpstr>VAS073_F_Pastopasiuntin232GeriamojoVandens</vt:lpstr>
      <vt:lpstr>'Forma 4'!VAS073_F_Pastopasiuntin233GeriamojoVandens</vt:lpstr>
      <vt:lpstr>VAS073_F_Pastopasiuntin233GeriamojoVandens</vt:lpstr>
      <vt:lpstr>'Forma 4'!VAS073_F_Pastopasiuntin23IsViso</vt:lpstr>
      <vt:lpstr>VAS073_F_Pastopasiuntin23IsViso</vt:lpstr>
      <vt:lpstr>'Forma 4'!VAS073_F_Pastopasiuntin241NuotekuSurinkimas</vt:lpstr>
      <vt:lpstr>VAS073_F_Pastopasiuntin241NuotekuSurinkimas</vt:lpstr>
      <vt:lpstr>'Forma 4'!VAS073_F_Pastopasiuntin242NuotekuValymas</vt:lpstr>
      <vt:lpstr>VAS073_F_Pastopasiuntin242NuotekuValymas</vt:lpstr>
      <vt:lpstr>'Forma 4'!VAS073_F_Pastopasiuntin243NuotekuDumblo</vt:lpstr>
      <vt:lpstr>VAS073_F_Pastopasiuntin243NuotekuDumblo</vt:lpstr>
      <vt:lpstr>'Forma 4'!VAS073_F_Pastopasiuntin24IsViso</vt:lpstr>
      <vt:lpstr>VAS073_F_Pastopasiuntin24IsViso</vt:lpstr>
      <vt:lpstr>'Forma 4'!VAS073_F_Pastopasiuntin25PavirsiniuNuoteku</vt:lpstr>
      <vt:lpstr>VAS073_F_Pastopasiuntin25PavirsiniuNuoteku</vt:lpstr>
      <vt:lpstr>'Forma 4'!VAS073_F_Pastopasiuntin26KitosReguliuojamosios</vt:lpstr>
      <vt:lpstr>VAS073_F_Pastopasiuntin26KitosReguliuojamosios</vt:lpstr>
      <vt:lpstr>'Forma 4'!VAS073_F_Pastopasiuntin27KitosVeiklos</vt:lpstr>
      <vt:lpstr>VAS073_F_Pastopasiuntin27KitosVeiklos</vt:lpstr>
      <vt:lpstr>'Forma 4'!VAS073_F_Pastopasiuntin2Apskaitosveikla1</vt:lpstr>
      <vt:lpstr>VAS073_F_Pastopasiuntin2Apskaitosveikla1</vt:lpstr>
      <vt:lpstr>'Forma 4'!VAS073_F_Pastopasiuntin2Kitareguliuoja1</vt:lpstr>
      <vt:lpstr>VAS073_F_Pastopasiuntin2Kitareguliuoja1</vt:lpstr>
      <vt:lpstr>'Forma 4'!VAS073_F_Pastopasiuntin31IS</vt:lpstr>
      <vt:lpstr>VAS073_F_Pastopasiuntin31IS</vt:lpstr>
      <vt:lpstr>'Forma 4'!VAS073_F_Pastopasiuntin331GeriamojoVandens</vt:lpstr>
      <vt:lpstr>VAS073_F_Pastopasiuntin331GeriamojoVandens</vt:lpstr>
      <vt:lpstr>'Forma 4'!VAS073_F_Pastopasiuntin332GeriamojoVandens</vt:lpstr>
      <vt:lpstr>VAS073_F_Pastopasiuntin332GeriamojoVandens</vt:lpstr>
      <vt:lpstr>'Forma 4'!VAS073_F_Pastopasiuntin333GeriamojoVandens</vt:lpstr>
      <vt:lpstr>VAS073_F_Pastopasiuntin333GeriamojoVandens</vt:lpstr>
      <vt:lpstr>'Forma 4'!VAS073_F_Pastopasiuntin33IsViso</vt:lpstr>
      <vt:lpstr>VAS073_F_Pastopasiuntin33IsViso</vt:lpstr>
      <vt:lpstr>'Forma 4'!VAS073_F_Pastopasiuntin341NuotekuSurinkimas</vt:lpstr>
      <vt:lpstr>VAS073_F_Pastopasiuntin341NuotekuSurinkimas</vt:lpstr>
      <vt:lpstr>'Forma 4'!VAS073_F_Pastopasiuntin342NuotekuValymas</vt:lpstr>
      <vt:lpstr>VAS073_F_Pastopasiuntin342NuotekuValymas</vt:lpstr>
      <vt:lpstr>'Forma 4'!VAS073_F_Pastopasiuntin343NuotekuDumblo</vt:lpstr>
      <vt:lpstr>VAS073_F_Pastopasiuntin343NuotekuDumblo</vt:lpstr>
      <vt:lpstr>'Forma 4'!VAS073_F_Pastopasiuntin34IsViso</vt:lpstr>
      <vt:lpstr>VAS073_F_Pastopasiuntin34IsViso</vt:lpstr>
      <vt:lpstr>'Forma 4'!VAS073_F_Pastopasiuntin35PavirsiniuNuoteku</vt:lpstr>
      <vt:lpstr>VAS073_F_Pastopasiuntin35PavirsiniuNuoteku</vt:lpstr>
      <vt:lpstr>'Forma 4'!VAS073_F_Pastopasiuntin36KitosReguliuojamosios</vt:lpstr>
      <vt:lpstr>VAS073_F_Pastopasiuntin36KitosReguliuojamosios</vt:lpstr>
      <vt:lpstr>'Forma 4'!VAS073_F_Pastopasiuntin37KitosVeiklos</vt:lpstr>
      <vt:lpstr>VAS073_F_Pastopasiuntin37KitosVeiklos</vt:lpstr>
      <vt:lpstr>'Forma 4'!VAS073_F_Pastopasiuntin3Apskaitosveikla1</vt:lpstr>
      <vt:lpstr>VAS073_F_Pastopasiuntin3Apskaitosveikla1</vt:lpstr>
      <vt:lpstr>'Forma 4'!VAS073_F_Pastopasiuntin3Kitareguliuoja1</vt:lpstr>
      <vt:lpstr>VAS073_F_Pastopasiuntin3Kitareguliuoja1</vt:lpstr>
      <vt:lpstr>'Forma 4'!VAS073_F_Pastopasiuntin41IS</vt:lpstr>
      <vt:lpstr>VAS073_F_Pastopasiuntin41IS</vt:lpstr>
      <vt:lpstr>'Forma 4'!VAS073_F_Pastopasiuntin431GeriamojoVandens</vt:lpstr>
      <vt:lpstr>VAS073_F_Pastopasiuntin431GeriamojoVandens</vt:lpstr>
      <vt:lpstr>'Forma 4'!VAS073_F_Pastopasiuntin432GeriamojoVandens</vt:lpstr>
      <vt:lpstr>VAS073_F_Pastopasiuntin432GeriamojoVandens</vt:lpstr>
      <vt:lpstr>'Forma 4'!VAS073_F_Pastopasiuntin433GeriamojoVandens</vt:lpstr>
      <vt:lpstr>VAS073_F_Pastopasiuntin433GeriamojoVandens</vt:lpstr>
      <vt:lpstr>'Forma 4'!VAS073_F_Pastopasiuntin43IsViso</vt:lpstr>
      <vt:lpstr>VAS073_F_Pastopasiuntin43IsViso</vt:lpstr>
      <vt:lpstr>'Forma 4'!VAS073_F_Pastopasiuntin441NuotekuSurinkimas</vt:lpstr>
      <vt:lpstr>VAS073_F_Pastopasiuntin441NuotekuSurinkimas</vt:lpstr>
      <vt:lpstr>'Forma 4'!VAS073_F_Pastopasiuntin442NuotekuValymas</vt:lpstr>
      <vt:lpstr>VAS073_F_Pastopasiuntin442NuotekuValymas</vt:lpstr>
      <vt:lpstr>'Forma 4'!VAS073_F_Pastopasiuntin443NuotekuDumblo</vt:lpstr>
      <vt:lpstr>VAS073_F_Pastopasiuntin443NuotekuDumblo</vt:lpstr>
      <vt:lpstr>'Forma 4'!VAS073_F_Pastopasiuntin44IsViso</vt:lpstr>
      <vt:lpstr>VAS073_F_Pastopasiuntin44IsViso</vt:lpstr>
      <vt:lpstr>'Forma 4'!VAS073_F_Pastopasiuntin45PavirsiniuNuoteku</vt:lpstr>
      <vt:lpstr>VAS073_F_Pastopasiuntin45PavirsiniuNuoteku</vt:lpstr>
      <vt:lpstr>'Forma 4'!VAS073_F_Pastopasiuntin46KitosReguliuojamosios</vt:lpstr>
      <vt:lpstr>VAS073_F_Pastopasiuntin46KitosReguliuojamosios</vt:lpstr>
      <vt:lpstr>'Forma 4'!VAS073_F_Pastopasiuntin47KitosVeiklos</vt:lpstr>
      <vt:lpstr>VAS073_F_Pastopasiuntin47KitosVeiklos</vt:lpstr>
      <vt:lpstr>'Forma 4'!VAS073_F_Pastopasiuntin4Apskaitosveikla1</vt:lpstr>
      <vt:lpstr>VAS073_F_Pastopasiuntin4Apskaitosveikla1</vt:lpstr>
      <vt:lpstr>'Forma 4'!VAS073_F_Pastopasiuntin4Kitareguliuoja1</vt:lpstr>
      <vt:lpstr>VAS073_F_Pastopasiuntin4Kitareguliuoja1</vt:lpstr>
      <vt:lpstr>'Forma 4'!VAS073_F_Pastoviosiospa11IS</vt:lpstr>
      <vt:lpstr>VAS073_F_Pastoviosiospa11IS</vt:lpstr>
      <vt:lpstr>'Forma 4'!VAS073_F_Pastoviosiospa131GeriamojoVandens</vt:lpstr>
      <vt:lpstr>VAS073_F_Pastoviosiospa131GeriamojoVandens</vt:lpstr>
      <vt:lpstr>'Forma 4'!VAS073_F_Pastoviosiospa132GeriamojoVandens</vt:lpstr>
      <vt:lpstr>VAS073_F_Pastoviosiospa132GeriamojoVandens</vt:lpstr>
      <vt:lpstr>'Forma 4'!VAS073_F_Pastoviosiospa133GeriamojoVandens</vt:lpstr>
      <vt:lpstr>VAS073_F_Pastoviosiospa133GeriamojoVandens</vt:lpstr>
      <vt:lpstr>'Forma 4'!VAS073_F_Pastoviosiospa13IsViso</vt:lpstr>
      <vt:lpstr>VAS073_F_Pastoviosiospa13IsViso</vt:lpstr>
      <vt:lpstr>'Forma 4'!VAS073_F_Pastoviosiospa141NuotekuSurinkimas</vt:lpstr>
      <vt:lpstr>VAS073_F_Pastoviosiospa141NuotekuSurinkimas</vt:lpstr>
      <vt:lpstr>'Forma 4'!VAS073_F_Pastoviosiospa142NuotekuValymas</vt:lpstr>
      <vt:lpstr>VAS073_F_Pastoviosiospa142NuotekuValymas</vt:lpstr>
      <vt:lpstr>'Forma 4'!VAS073_F_Pastoviosiospa143NuotekuDumblo</vt:lpstr>
      <vt:lpstr>VAS073_F_Pastoviosiospa143NuotekuDumblo</vt:lpstr>
      <vt:lpstr>'Forma 4'!VAS073_F_Pastoviosiospa14IsViso</vt:lpstr>
      <vt:lpstr>VAS073_F_Pastoviosiospa14IsViso</vt:lpstr>
      <vt:lpstr>'Forma 4'!VAS073_F_Pastoviosiospa15PavirsiniuNuoteku</vt:lpstr>
      <vt:lpstr>VAS073_F_Pastoviosiospa15PavirsiniuNuoteku</vt:lpstr>
      <vt:lpstr>'Forma 4'!VAS073_F_Pastoviosiospa16KitosReguliuojamosios</vt:lpstr>
      <vt:lpstr>VAS073_F_Pastoviosiospa16KitosReguliuojamosios</vt:lpstr>
      <vt:lpstr>'Forma 4'!VAS073_F_Pastoviosiospa17KitosVeiklos</vt:lpstr>
      <vt:lpstr>VAS073_F_Pastoviosiospa17KitosVeiklos</vt:lpstr>
      <vt:lpstr>'Forma 4'!VAS073_F_Pastoviosiospa1Apskaitosveikla1</vt:lpstr>
      <vt:lpstr>VAS073_F_Pastoviosiospa1Apskaitosveikla1</vt:lpstr>
      <vt:lpstr>'Forma 4'!VAS073_F_Pastoviosiospa1Kitareguliuoja1</vt:lpstr>
      <vt:lpstr>VAS073_F_Pastoviosiospa1Kitareguliuoja1</vt:lpstr>
      <vt:lpstr>'Forma 4'!VAS073_F_Patalpuprieziu11IS</vt:lpstr>
      <vt:lpstr>VAS073_F_Patalpuprieziu11IS</vt:lpstr>
      <vt:lpstr>'Forma 4'!VAS073_F_Patalpuprieziu131GeriamojoVandens</vt:lpstr>
      <vt:lpstr>VAS073_F_Patalpuprieziu131GeriamojoVandens</vt:lpstr>
      <vt:lpstr>'Forma 4'!VAS073_F_Patalpuprieziu132GeriamojoVandens</vt:lpstr>
      <vt:lpstr>VAS073_F_Patalpuprieziu132GeriamojoVandens</vt:lpstr>
      <vt:lpstr>'Forma 4'!VAS073_F_Patalpuprieziu133GeriamojoVandens</vt:lpstr>
      <vt:lpstr>VAS073_F_Patalpuprieziu133GeriamojoVandens</vt:lpstr>
      <vt:lpstr>'Forma 4'!VAS073_F_Patalpuprieziu13IsViso</vt:lpstr>
      <vt:lpstr>VAS073_F_Patalpuprieziu13IsViso</vt:lpstr>
      <vt:lpstr>'Forma 4'!VAS073_F_Patalpuprieziu141NuotekuSurinkimas</vt:lpstr>
      <vt:lpstr>VAS073_F_Patalpuprieziu141NuotekuSurinkimas</vt:lpstr>
      <vt:lpstr>'Forma 4'!VAS073_F_Patalpuprieziu142NuotekuValymas</vt:lpstr>
      <vt:lpstr>VAS073_F_Patalpuprieziu142NuotekuValymas</vt:lpstr>
      <vt:lpstr>'Forma 4'!VAS073_F_Patalpuprieziu143NuotekuDumblo</vt:lpstr>
      <vt:lpstr>VAS073_F_Patalpuprieziu143NuotekuDumblo</vt:lpstr>
      <vt:lpstr>'Forma 4'!VAS073_F_Patalpuprieziu14IsViso</vt:lpstr>
      <vt:lpstr>VAS073_F_Patalpuprieziu14IsViso</vt:lpstr>
      <vt:lpstr>'Forma 4'!VAS073_F_Patalpuprieziu15PavirsiniuNuoteku</vt:lpstr>
      <vt:lpstr>VAS073_F_Patalpuprieziu15PavirsiniuNuoteku</vt:lpstr>
      <vt:lpstr>'Forma 4'!VAS073_F_Patalpuprieziu16KitosReguliuojamosios</vt:lpstr>
      <vt:lpstr>VAS073_F_Patalpuprieziu16KitosReguliuojamosios</vt:lpstr>
      <vt:lpstr>'Forma 4'!VAS073_F_Patalpuprieziu17KitosVeiklos</vt:lpstr>
      <vt:lpstr>VAS073_F_Patalpuprieziu17KitosVeiklos</vt:lpstr>
      <vt:lpstr>'Forma 4'!VAS073_F_Patalpuprieziu1Apskaitosveikla1</vt:lpstr>
      <vt:lpstr>VAS073_F_Patalpuprieziu1Apskaitosveikla1</vt:lpstr>
      <vt:lpstr>'Forma 4'!VAS073_F_Patalpuprieziu1Kitareguliuoja1</vt:lpstr>
      <vt:lpstr>VAS073_F_Patalpuprieziu1Kitareguliuoja1</vt:lpstr>
      <vt:lpstr>'Forma 4'!VAS073_F_Patalpuprieziu21IS</vt:lpstr>
      <vt:lpstr>VAS073_F_Patalpuprieziu21IS</vt:lpstr>
      <vt:lpstr>'Forma 4'!VAS073_F_Patalpuprieziu231GeriamojoVandens</vt:lpstr>
      <vt:lpstr>VAS073_F_Patalpuprieziu231GeriamojoVandens</vt:lpstr>
      <vt:lpstr>'Forma 4'!VAS073_F_Patalpuprieziu232GeriamojoVandens</vt:lpstr>
      <vt:lpstr>VAS073_F_Patalpuprieziu232GeriamojoVandens</vt:lpstr>
      <vt:lpstr>'Forma 4'!VAS073_F_Patalpuprieziu233GeriamojoVandens</vt:lpstr>
      <vt:lpstr>VAS073_F_Patalpuprieziu233GeriamojoVandens</vt:lpstr>
      <vt:lpstr>'Forma 4'!VAS073_F_Patalpuprieziu23IsViso</vt:lpstr>
      <vt:lpstr>VAS073_F_Patalpuprieziu23IsViso</vt:lpstr>
      <vt:lpstr>'Forma 4'!VAS073_F_Patalpuprieziu241NuotekuSurinkimas</vt:lpstr>
      <vt:lpstr>VAS073_F_Patalpuprieziu241NuotekuSurinkimas</vt:lpstr>
      <vt:lpstr>'Forma 4'!VAS073_F_Patalpuprieziu242NuotekuValymas</vt:lpstr>
      <vt:lpstr>VAS073_F_Patalpuprieziu242NuotekuValymas</vt:lpstr>
      <vt:lpstr>'Forma 4'!VAS073_F_Patalpuprieziu243NuotekuDumblo</vt:lpstr>
      <vt:lpstr>VAS073_F_Patalpuprieziu243NuotekuDumblo</vt:lpstr>
      <vt:lpstr>'Forma 4'!VAS073_F_Patalpuprieziu24IsViso</vt:lpstr>
      <vt:lpstr>VAS073_F_Patalpuprieziu24IsViso</vt:lpstr>
      <vt:lpstr>'Forma 4'!VAS073_F_Patalpuprieziu25PavirsiniuNuoteku</vt:lpstr>
      <vt:lpstr>VAS073_F_Patalpuprieziu25PavirsiniuNuoteku</vt:lpstr>
      <vt:lpstr>'Forma 4'!VAS073_F_Patalpuprieziu26KitosReguliuojamosios</vt:lpstr>
      <vt:lpstr>VAS073_F_Patalpuprieziu26KitosReguliuojamosios</vt:lpstr>
      <vt:lpstr>'Forma 4'!VAS073_F_Patalpuprieziu27KitosVeiklos</vt:lpstr>
      <vt:lpstr>VAS073_F_Patalpuprieziu27KitosVeiklos</vt:lpstr>
      <vt:lpstr>'Forma 4'!VAS073_F_Patalpuprieziu2Apskaitosveikla1</vt:lpstr>
      <vt:lpstr>VAS073_F_Patalpuprieziu2Apskaitosveikla1</vt:lpstr>
      <vt:lpstr>'Forma 4'!VAS073_F_Patalpuprieziu2Kitareguliuoja1</vt:lpstr>
      <vt:lpstr>VAS073_F_Patalpuprieziu2Kitareguliuoja1</vt:lpstr>
      <vt:lpstr>'Forma 4'!VAS073_F_Patalpuprieziu31IS</vt:lpstr>
      <vt:lpstr>VAS073_F_Patalpuprieziu31IS</vt:lpstr>
      <vt:lpstr>'Forma 4'!VAS073_F_Patalpuprieziu331GeriamojoVandens</vt:lpstr>
      <vt:lpstr>VAS073_F_Patalpuprieziu331GeriamojoVandens</vt:lpstr>
      <vt:lpstr>'Forma 4'!VAS073_F_Patalpuprieziu332GeriamojoVandens</vt:lpstr>
      <vt:lpstr>VAS073_F_Patalpuprieziu332GeriamojoVandens</vt:lpstr>
      <vt:lpstr>'Forma 4'!VAS073_F_Patalpuprieziu333GeriamojoVandens</vt:lpstr>
      <vt:lpstr>VAS073_F_Patalpuprieziu333GeriamojoVandens</vt:lpstr>
      <vt:lpstr>'Forma 4'!VAS073_F_Patalpuprieziu33IsViso</vt:lpstr>
      <vt:lpstr>VAS073_F_Patalpuprieziu33IsViso</vt:lpstr>
      <vt:lpstr>'Forma 4'!VAS073_F_Patalpuprieziu341NuotekuSurinkimas</vt:lpstr>
      <vt:lpstr>VAS073_F_Patalpuprieziu341NuotekuSurinkimas</vt:lpstr>
      <vt:lpstr>'Forma 4'!VAS073_F_Patalpuprieziu342NuotekuValymas</vt:lpstr>
      <vt:lpstr>VAS073_F_Patalpuprieziu342NuotekuValymas</vt:lpstr>
      <vt:lpstr>'Forma 4'!VAS073_F_Patalpuprieziu343NuotekuDumblo</vt:lpstr>
      <vt:lpstr>VAS073_F_Patalpuprieziu343NuotekuDumblo</vt:lpstr>
      <vt:lpstr>'Forma 4'!VAS073_F_Patalpuprieziu34IsViso</vt:lpstr>
      <vt:lpstr>VAS073_F_Patalpuprieziu34IsViso</vt:lpstr>
      <vt:lpstr>'Forma 4'!VAS073_F_Patalpuprieziu35PavirsiniuNuoteku</vt:lpstr>
      <vt:lpstr>VAS073_F_Patalpuprieziu35PavirsiniuNuoteku</vt:lpstr>
      <vt:lpstr>'Forma 4'!VAS073_F_Patalpuprieziu36KitosReguliuojamosios</vt:lpstr>
      <vt:lpstr>VAS073_F_Patalpuprieziu36KitosReguliuojamosios</vt:lpstr>
      <vt:lpstr>'Forma 4'!VAS073_F_Patalpuprieziu37KitosVeiklos</vt:lpstr>
      <vt:lpstr>VAS073_F_Patalpuprieziu37KitosVeiklos</vt:lpstr>
      <vt:lpstr>'Forma 4'!VAS073_F_Patalpuprieziu3Apskaitosveikla1</vt:lpstr>
      <vt:lpstr>VAS073_F_Patalpuprieziu3Apskaitosveikla1</vt:lpstr>
      <vt:lpstr>'Forma 4'!VAS073_F_Patalpuprieziu3Kitareguliuoja1</vt:lpstr>
      <vt:lpstr>VAS073_F_Patalpuprieziu3Kitareguliuoja1</vt:lpstr>
      <vt:lpstr>'Forma 4'!VAS073_F_Patalpuprieziu41IS</vt:lpstr>
      <vt:lpstr>VAS073_F_Patalpuprieziu41IS</vt:lpstr>
      <vt:lpstr>'Forma 4'!VAS073_F_Patalpuprieziu431GeriamojoVandens</vt:lpstr>
      <vt:lpstr>VAS073_F_Patalpuprieziu431GeriamojoVandens</vt:lpstr>
      <vt:lpstr>'Forma 4'!VAS073_F_Patalpuprieziu432GeriamojoVandens</vt:lpstr>
      <vt:lpstr>VAS073_F_Patalpuprieziu432GeriamojoVandens</vt:lpstr>
      <vt:lpstr>'Forma 4'!VAS073_F_Patalpuprieziu433GeriamojoVandens</vt:lpstr>
      <vt:lpstr>VAS073_F_Patalpuprieziu433GeriamojoVandens</vt:lpstr>
      <vt:lpstr>'Forma 4'!VAS073_F_Patalpuprieziu43IsViso</vt:lpstr>
      <vt:lpstr>VAS073_F_Patalpuprieziu43IsViso</vt:lpstr>
      <vt:lpstr>'Forma 4'!VAS073_F_Patalpuprieziu441NuotekuSurinkimas</vt:lpstr>
      <vt:lpstr>VAS073_F_Patalpuprieziu441NuotekuSurinkimas</vt:lpstr>
      <vt:lpstr>'Forma 4'!VAS073_F_Patalpuprieziu442NuotekuValymas</vt:lpstr>
      <vt:lpstr>VAS073_F_Patalpuprieziu442NuotekuValymas</vt:lpstr>
      <vt:lpstr>'Forma 4'!VAS073_F_Patalpuprieziu443NuotekuDumblo</vt:lpstr>
      <vt:lpstr>VAS073_F_Patalpuprieziu443NuotekuDumblo</vt:lpstr>
      <vt:lpstr>'Forma 4'!VAS073_F_Patalpuprieziu44IsViso</vt:lpstr>
      <vt:lpstr>VAS073_F_Patalpuprieziu44IsViso</vt:lpstr>
      <vt:lpstr>'Forma 4'!VAS073_F_Patalpuprieziu45PavirsiniuNuoteku</vt:lpstr>
      <vt:lpstr>VAS073_F_Patalpuprieziu45PavirsiniuNuoteku</vt:lpstr>
      <vt:lpstr>'Forma 4'!VAS073_F_Patalpuprieziu46KitosReguliuojamosios</vt:lpstr>
      <vt:lpstr>VAS073_F_Patalpuprieziu46KitosReguliuojamosios</vt:lpstr>
      <vt:lpstr>'Forma 4'!VAS073_F_Patalpuprieziu47KitosVeiklos</vt:lpstr>
      <vt:lpstr>VAS073_F_Patalpuprieziu47KitosVeiklos</vt:lpstr>
      <vt:lpstr>'Forma 4'!VAS073_F_Patalpuprieziu4Apskaitosveikla1</vt:lpstr>
      <vt:lpstr>VAS073_F_Patalpuprieziu4Apskaitosveikla1</vt:lpstr>
      <vt:lpstr>'Forma 4'!VAS073_F_Patalpuprieziu4Kitareguliuoja1</vt:lpstr>
      <vt:lpstr>VAS073_F_Patalpuprieziu4Kitareguliuoja1</vt:lpstr>
      <vt:lpstr>'Forma 4'!VAS073_F_Patalpusildymo11IS</vt:lpstr>
      <vt:lpstr>VAS073_F_Patalpusildymo11IS</vt:lpstr>
      <vt:lpstr>'Forma 4'!VAS073_F_Patalpusildymo131GeriamojoVandens</vt:lpstr>
      <vt:lpstr>VAS073_F_Patalpusildymo131GeriamojoVandens</vt:lpstr>
      <vt:lpstr>'Forma 4'!VAS073_F_Patalpusildymo132GeriamojoVandens</vt:lpstr>
      <vt:lpstr>VAS073_F_Patalpusildymo132GeriamojoVandens</vt:lpstr>
      <vt:lpstr>'Forma 4'!VAS073_F_Patalpusildymo133GeriamojoVandens</vt:lpstr>
      <vt:lpstr>VAS073_F_Patalpusildymo133GeriamojoVandens</vt:lpstr>
      <vt:lpstr>'Forma 4'!VAS073_F_Patalpusildymo13IsViso</vt:lpstr>
      <vt:lpstr>VAS073_F_Patalpusildymo13IsViso</vt:lpstr>
      <vt:lpstr>'Forma 4'!VAS073_F_Patalpusildymo141NuotekuSurinkimas</vt:lpstr>
      <vt:lpstr>VAS073_F_Patalpusildymo141NuotekuSurinkimas</vt:lpstr>
      <vt:lpstr>'Forma 4'!VAS073_F_Patalpusildymo142NuotekuValymas</vt:lpstr>
      <vt:lpstr>VAS073_F_Patalpusildymo142NuotekuValymas</vt:lpstr>
      <vt:lpstr>'Forma 4'!VAS073_F_Patalpusildymo143NuotekuDumblo</vt:lpstr>
      <vt:lpstr>VAS073_F_Patalpusildymo143NuotekuDumblo</vt:lpstr>
      <vt:lpstr>'Forma 4'!VAS073_F_Patalpusildymo14IsViso</vt:lpstr>
      <vt:lpstr>VAS073_F_Patalpusildymo14IsViso</vt:lpstr>
      <vt:lpstr>'Forma 4'!VAS073_F_Patalpusildymo15PavirsiniuNuoteku</vt:lpstr>
      <vt:lpstr>VAS073_F_Patalpusildymo15PavirsiniuNuoteku</vt:lpstr>
      <vt:lpstr>'Forma 4'!VAS073_F_Patalpusildymo16KitosReguliuojamosios</vt:lpstr>
      <vt:lpstr>VAS073_F_Patalpusildymo16KitosReguliuojamosios</vt:lpstr>
      <vt:lpstr>'Forma 4'!VAS073_F_Patalpusildymo17KitosVeiklos</vt:lpstr>
      <vt:lpstr>VAS073_F_Patalpusildymo17KitosVeiklos</vt:lpstr>
      <vt:lpstr>'Forma 4'!VAS073_F_Patalpusildymo1Apskaitosveikla1</vt:lpstr>
      <vt:lpstr>VAS073_F_Patalpusildymo1Apskaitosveikla1</vt:lpstr>
      <vt:lpstr>'Forma 4'!VAS073_F_Patalpusildymo1Kitareguliuoja1</vt:lpstr>
      <vt:lpstr>VAS073_F_Patalpusildymo1Kitareguliuoja1</vt:lpstr>
      <vt:lpstr>'Forma 4'!VAS073_F_Patalpusildymo21IS</vt:lpstr>
      <vt:lpstr>VAS073_F_Patalpusildymo21IS</vt:lpstr>
      <vt:lpstr>'Forma 4'!VAS073_F_Patalpusildymo231GeriamojoVandens</vt:lpstr>
      <vt:lpstr>VAS073_F_Patalpusildymo231GeriamojoVandens</vt:lpstr>
      <vt:lpstr>'Forma 4'!VAS073_F_Patalpusildymo232GeriamojoVandens</vt:lpstr>
      <vt:lpstr>VAS073_F_Patalpusildymo232GeriamojoVandens</vt:lpstr>
      <vt:lpstr>'Forma 4'!VAS073_F_Patalpusildymo233GeriamojoVandens</vt:lpstr>
      <vt:lpstr>VAS073_F_Patalpusildymo233GeriamojoVandens</vt:lpstr>
      <vt:lpstr>'Forma 4'!VAS073_F_Patalpusildymo23IsViso</vt:lpstr>
      <vt:lpstr>VAS073_F_Patalpusildymo23IsViso</vt:lpstr>
      <vt:lpstr>'Forma 4'!VAS073_F_Patalpusildymo241NuotekuSurinkimas</vt:lpstr>
      <vt:lpstr>VAS073_F_Patalpusildymo241NuotekuSurinkimas</vt:lpstr>
      <vt:lpstr>'Forma 4'!VAS073_F_Patalpusildymo242NuotekuValymas</vt:lpstr>
      <vt:lpstr>VAS073_F_Patalpusildymo242NuotekuValymas</vt:lpstr>
      <vt:lpstr>'Forma 4'!VAS073_F_Patalpusildymo243NuotekuDumblo</vt:lpstr>
      <vt:lpstr>VAS073_F_Patalpusildymo243NuotekuDumblo</vt:lpstr>
      <vt:lpstr>'Forma 4'!VAS073_F_Patalpusildymo24IsViso</vt:lpstr>
      <vt:lpstr>VAS073_F_Patalpusildymo24IsViso</vt:lpstr>
      <vt:lpstr>'Forma 4'!VAS073_F_Patalpusildymo25PavirsiniuNuoteku</vt:lpstr>
      <vt:lpstr>VAS073_F_Patalpusildymo25PavirsiniuNuoteku</vt:lpstr>
      <vt:lpstr>'Forma 4'!VAS073_F_Patalpusildymo26KitosReguliuojamosios</vt:lpstr>
      <vt:lpstr>VAS073_F_Patalpusildymo26KitosReguliuojamosios</vt:lpstr>
      <vt:lpstr>'Forma 4'!VAS073_F_Patalpusildymo27KitosVeiklos</vt:lpstr>
      <vt:lpstr>VAS073_F_Patalpusildymo27KitosVeiklos</vt:lpstr>
      <vt:lpstr>'Forma 4'!VAS073_F_Patalpusildymo2Apskaitosveikla1</vt:lpstr>
      <vt:lpstr>VAS073_F_Patalpusildymo2Apskaitosveikla1</vt:lpstr>
      <vt:lpstr>'Forma 4'!VAS073_F_Patalpusildymo2Kitareguliuoja1</vt:lpstr>
      <vt:lpstr>VAS073_F_Patalpusildymo2Kitareguliuoja1</vt:lpstr>
      <vt:lpstr>'Forma 4'!VAS073_F_Patalpusildymo31IS</vt:lpstr>
      <vt:lpstr>VAS073_F_Patalpusildymo31IS</vt:lpstr>
      <vt:lpstr>'Forma 4'!VAS073_F_Patalpusildymo331GeriamojoVandens</vt:lpstr>
      <vt:lpstr>VAS073_F_Patalpusildymo331GeriamojoVandens</vt:lpstr>
      <vt:lpstr>'Forma 4'!VAS073_F_Patalpusildymo332GeriamojoVandens</vt:lpstr>
      <vt:lpstr>VAS073_F_Patalpusildymo332GeriamojoVandens</vt:lpstr>
      <vt:lpstr>'Forma 4'!VAS073_F_Patalpusildymo333GeriamojoVandens</vt:lpstr>
      <vt:lpstr>VAS073_F_Patalpusildymo333GeriamojoVandens</vt:lpstr>
      <vt:lpstr>'Forma 4'!VAS073_F_Patalpusildymo33IsViso</vt:lpstr>
      <vt:lpstr>VAS073_F_Patalpusildymo33IsViso</vt:lpstr>
      <vt:lpstr>'Forma 4'!VAS073_F_Patalpusildymo341NuotekuSurinkimas</vt:lpstr>
      <vt:lpstr>VAS073_F_Patalpusildymo341NuotekuSurinkimas</vt:lpstr>
      <vt:lpstr>'Forma 4'!VAS073_F_Patalpusildymo342NuotekuValymas</vt:lpstr>
      <vt:lpstr>VAS073_F_Patalpusildymo342NuotekuValymas</vt:lpstr>
      <vt:lpstr>'Forma 4'!VAS073_F_Patalpusildymo343NuotekuDumblo</vt:lpstr>
      <vt:lpstr>VAS073_F_Patalpusildymo343NuotekuDumblo</vt:lpstr>
      <vt:lpstr>'Forma 4'!VAS073_F_Patalpusildymo34IsViso</vt:lpstr>
      <vt:lpstr>VAS073_F_Patalpusildymo34IsViso</vt:lpstr>
      <vt:lpstr>'Forma 4'!VAS073_F_Patalpusildymo35PavirsiniuNuoteku</vt:lpstr>
      <vt:lpstr>VAS073_F_Patalpusildymo35PavirsiniuNuoteku</vt:lpstr>
      <vt:lpstr>'Forma 4'!VAS073_F_Patalpusildymo36KitosReguliuojamosios</vt:lpstr>
      <vt:lpstr>VAS073_F_Patalpusildymo36KitosReguliuojamosios</vt:lpstr>
      <vt:lpstr>'Forma 4'!VAS073_F_Patalpusildymo37KitosVeiklos</vt:lpstr>
      <vt:lpstr>VAS073_F_Patalpusildymo37KitosVeiklos</vt:lpstr>
      <vt:lpstr>'Forma 4'!VAS073_F_Patalpusildymo3Apskaitosveikla1</vt:lpstr>
      <vt:lpstr>VAS073_F_Patalpusildymo3Apskaitosveikla1</vt:lpstr>
      <vt:lpstr>'Forma 4'!VAS073_F_Patalpusildymo3Kitareguliuoja1</vt:lpstr>
      <vt:lpstr>VAS073_F_Patalpusildymo3Kitareguliuoja1</vt:lpstr>
      <vt:lpstr>'Forma 4'!VAS073_F_Perkamupaslaug11IS</vt:lpstr>
      <vt:lpstr>VAS073_F_Perkamupaslaug11IS</vt:lpstr>
      <vt:lpstr>'Forma 4'!VAS073_F_Perkamupaslaug131GeriamojoVandens</vt:lpstr>
      <vt:lpstr>VAS073_F_Perkamupaslaug131GeriamojoVandens</vt:lpstr>
      <vt:lpstr>'Forma 4'!VAS073_F_Perkamupaslaug132GeriamojoVandens</vt:lpstr>
      <vt:lpstr>VAS073_F_Perkamupaslaug132GeriamojoVandens</vt:lpstr>
      <vt:lpstr>'Forma 4'!VAS073_F_Perkamupaslaug133GeriamojoVandens</vt:lpstr>
      <vt:lpstr>VAS073_F_Perkamupaslaug133GeriamojoVandens</vt:lpstr>
      <vt:lpstr>'Forma 4'!VAS073_F_Perkamupaslaug13IsViso</vt:lpstr>
      <vt:lpstr>VAS073_F_Perkamupaslaug13IsViso</vt:lpstr>
      <vt:lpstr>'Forma 4'!VAS073_F_Perkamupaslaug141NuotekuSurinkimas</vt:lpstr>
      <vt:lpstr>VAS073_F_Perkamupaslaug141NuotekuSurinkimas</vt:lpstr>
      <vt:lpstr>'Forma 4'!VAS073_F_Perkamupaslaug142NuotekuValymas</vt:lpstr>
      <vt:lpstr>VAS073_F_Perkamupaslaug142NuotekuValymas</vt:lpstr>
      <vt:lpstr>'Forma 4'!VAS073_F_Perkamupaslaug143NuotekuDumblo</vt:lpstr>
      <vt:lpstr>VAS073_F_Perkamupaslaug143NuotekuDumblo</vt:lpstr>
      <vt:lpstr>'Forma 4'!VAS073_F_Perkamupaslaug14IsViso</vt:lpstr>
      <vt:lpstr>VAS073_F_Perkamupaslaug14IsViso</vt:lpstr>
      <vt:lpstr>'Forma 4'!VAS073_F_Perkamupaslaug15PavirsiniuNuoteku</vt:lpstr>
      <vt:lpstr>VAS073_F_Perkamupaslaug15PavirsiniuNuoteku</vt:lpstr>
      <vt:lpstr>'Forma 4'!VAS073_F_Perkamupaslaug16KitosReguliuojamosios</vt:lpstr>
      <vt:lpstr>VAS073_F_Perkamupaslaug16KitosReguliuojamosios</vt:lpstr>
      <vt:lpstr>'Forma 4'!VAS073_F_Perkamupaslaug17KitosVeiklos</vt:lpstr>
      <vt:lpstr>VAS073_F_Perkamupaslaug17KitosVeiklos</vt:lpstr>
      <vt:lpstr>'Forma 4'!VAS073_F_Perkamupaslaug1Apskaitosveikla1</vt:lpstr>
      <vt:lpstr>VAS073_F_Perkamupaslaug1Apskaitosveikla1</vt:lpstr>
      <vt:lpstr>'Forma 4'!VAS073_F_Perkamupaslaug1Kitareguliuoja1</vt:lpstr>
      <vt:lpstr>VAS073_F_Perkamupaslaug1Kitareguliuoja1</vt:lpstr>
      <vt:lpstr>'Forma 4'!VAS073_F_Personalomokym11IS</vt:lpstr>
      <vt:lpstr>VAS073_F_Personalomokym11IS</vt:lpstr>
      <vt:lpstr>'Forma 4'!VAS073_F_Personalomokym131GeriamojoVandens</vt:lpstr>
      <vt:lpstr>VAS073_F_Personalomokym131GeriamojoVandens</vt:lpstr>
      <vt:lpstr>'Forma 4'!VAS073_F_Personalomokym132GeriamojoVandens</vt:lpstr>
      <vt:lpstr>VAS073_F_Personalomokym132GeriamojoVandens</vt:lpstr>
      <vt:lpstr>'Forma 4'!VAS073_F_Personalomokym133GeriamojoVandens</vt:lpstr>
      <vt:lpstr>VAS073_F_Personalomokym133GeriamojoVandens</vt:lpstr>
      <vt:lpstr>'Forma 4'!VAS073_F_Personalomokym13IsViso</vt:lpstr>
      <vt:lpstr>VAS073_F_Personalomokym13IsViso</vt:lpstr>
      <vt:lpstr>'Forma 4'!VAS073_F_Personalomokym141NuotekuSurinkimas</vt:lpstr>
      <vt:lpstr>VAS073_F_Personalomokym141NuotekuSurinkimas</vt:lpstr>
      <vt:lpstr>'Forma 4'!VAS073_F_Personalomokym142NuotekuValymas</vt:lpstr>
      <vt:lpstr>VAS073_F_Personalomokym142NuotekuValymas</vt:lpstr>
      <vt:lpstr>'Forma 4'!VAS073_F_Personalomokym143NuotekuDumblo</vt:lpstr>
      <vt:lpstr>VAS073_F_Personalomokym143NuotekuDumblo</vt:lpstr>
      <vt:lpstr>'Forma 4'!VAS073_F_Personalomokym14IsViso</vt:lpstr>
      <vt:lpstr>VAS073_F_Personalomokym14IsViso</vt:lpstr>
      <vt:lpstr>'Forma 4'!VAS073_F_Personalomokym15PavirsiniuNuoteku</vt:lpstr>
      <vt:lpstr>VAS073_F_Personalomokym15PavirsiniuNuoteku</vt:lpstr>
      <vt:lpstr>'Forma 4'!VAS073_F_Personalomokym16KitosReguliuojamosios</vt:lpstr>
      <vt:lpstr>VAS073_F_Personalomokym16KitosReguliuojamosios</vt:lpstr>
      <vt:lpstr>'Forma 4'!VAS073_F_Personalomokym17KitosVeiklos</vt:lpstr>
      <vt:lpstr>VAS073_F_Personalomokym17KitosVeiklos</vt:lpstr>
      <vt:lpstr>'Forma 4'!VAS073_F_Personalomokym1Apskaitosveikla1</vt:lpstr>
      <vt:lpstr>VAS073_F_Personalomokym1Apskaitosveikla1</vt:lpstr>
      <vt:lpstr>'Forma 4'!VAS073_F_Personalomokym1Kitareguliuoja1</vt:lpstr>
      <vt:lpstr>VAS073_F_Personalomokym1Kitareguliuoja1</vt:lpstr>
      <vt:lpstr>'Forma 4'!VAS073_F_Personalomokym21IS</vt:lpstr>
      <vt:lpstr>VAS073_F_Personalomokym21IS</vt:lpstr>
      <vt:lpstr>'Forma 4'!VAS073_F_Personalomokym231GeriamojoVandens</vt:lpstr>
      <vt:lpstr>VAS073_F_Personalomokym231GeriamojoVandens</vt:lpstr>
      <vt:lpstr>'Forma 4'!VAS073_F_Personalomokym232GeriamojoVandens</vt:lpstr>
      <vt:lpstr>VAS073_F_Personalomokym232GeriamojoVandens</vt:lpstr>
      <vt:lpstr>'Forma 4'!VAS073_F_Personalomokym233GeriamojoVandens</vt:lpstr>
      <vt:lpstr>VAS073_F_Personalomokym233GeriamojoVandens</vt:lpstr>
      <vt:lpstr>'Forma 4'!VAS073_F_Personalomokym23IsViso</vt:lpstr>
      <vt:lpstr>VAS073_F_Personalomokym23IsViso</vt:lpstr>
      <vt:lpstr>'Forma 4'!VAS073_F_Personalomokym241NuotekuSurinkimas</vt:lpstr>
      <vt:lpstr>VAS073_F_Personalomokym241NuotekuSurinkimas</vt:lpstr>
      <vt:lpstr>'Forma 4'!VAS073_F_Personalomokym242NuotekuValymas</vt:lpstr>
      <vt:lpstr>VAS073_F_Personalomokym242NuotekuValymas</vt:lpstr>
      <vt:lpstr>'Forma 4'!VAS073_F_Personalomokym243NuotekuDumblo</vt:lpstr>
      <vt:lpstr>VAS073_F_Personalomokym243NuotekuDumblo</vt:lpstr>
      <vt:lpstr>'Forma 4'!VAS073_F_Personalomokym24IsViso</vt:lpstr>
      <vt:lpstr>VAS073_F_Personalomokym24IsViso</vt:lpstr>
      <vt:lpstr>'Forma 4'!VAS073_F_Personalomokym25PavirsiniuNuoteku</vt:lpstr>
      <vt:lpstr>VAS073_F_Personalomokym25PavirsiniuNuoteku</vt:lpstr>
      <vt:lpstr>'Forma 4'!VAS073_F_Personalomokym26KitosReguliuojamosios</vt:lpstr>
      <vt:lpstr>VAS073_F_Personalomokym26KitosReguliuojamosios</vt:lpstr>
      <vt:lpstr>'Forma 4'!VAS073_F_Personalomokym27KitosVeiklos</vt:lpstr>
      <vt:lpstr>VAS073_F_Personalomokym27KitosVeiklos</vt:lpstr>
      <vt:lpstr>'Forma 4'!VAS073_F_Personalomokym2Apskaitosveikla1</vt:lpstr>
      <vt:lpstr>VAS073_F_Personalomokym2Apskaitosveikla1</vt:lpstr>
      <vt:lpstr>'Forma 4'!VAS073_F_Personalomokym2Kitareguliuoja1</vt:lpstr>
      <vt:lpstr>VAS073_F_Personalomokym2Kitareguliuoja1</vt:lpstr>
      <vt:lpstr>'Forma 4'!VAS073_F_Personalomokym31IS</vt:lpstr>
      <vt:lpstr>VAS073_F_Personalomokym31IS</vt:lpstr>
      <vt:lpstr>'Forma 4'!VAS073_F_Personalomokym331GeriamojoVandens</vt:lpstr>
      <vt:lpstr>VAS073_F_Personalomokym331GeriamojoVandens</vt:lpstr>
      <vt:lpstr>'Forma 4'!VAS073_F_Personalomokym332GeriamojoVandens</vt:lpstr>
      <vt:lpstr>VAS073_F_Personalomokym332GeriamojoVandens</vt:lpstr>
      <vt:lpstr>'Forma 4'!VAS073_F_Personalomokym333GeriamojoVandens</vt:lpstr>
      <vt:lpstr>VAS073_F_Personalomokym333GeriamojoVandens</vt:lpstr>
      <vt:lpstr>'Forma 4'!VAS073_F_Personalomokym33IsViso</vt:lpstr>
      <vt:lpstr>VAS073_F_Personalomokym33IsViso</vt:lpstr>
      <vt:lpstr>'Forma 4'!VAS073_F_Personalomokym341NuotekuSurinkimas</vt:lpstr>
      <vt:lpstr>VAS073_F_Personalomokym341NuotekuSurinkimas</vt:lpstr>
      <vt:lpstr>'Forma 4'!VAS073_F_Personalomokym342NuotekuValymas</vt:lpstr>
      <vt:lpstr>VAS073_F_Personalomokym342NuotekuValymas</vt:lpstr>
      <vt:lpstr>'Forma 4'!VAS073_F_Personalomokym343NuotekuDumblo</vt:lpstr>
      <vt:lpstr>VAS073_F_Personalomokym343NuotekuDumblo</vt:lpstr>
      <vt:lpstr>'Forma 4'!VAS073_F_Personalomokym34IsViso</vt:lpstr>
      <vt:lpstr>VAS073_F_Personalomokym34IsViso</vt:lpstr>
      <vt:lpstr>'Forma 4'!VAS073_F_Personalomokym35PavirsiniuNuoteku</vt:lpstr>
      <vt:lpstr>VAS073_F_Personalomokym35PavirsiniuNuoteku</vt:lpstr>
      <vt:lpstr>'Forma 4'!VAS073_F_Personalomokym36KitosReguliuojamosios</vt:lpstr>
      <vt:lpstr>VAS073_F_Personalomokym36KitosReguliuojamosios</vt:lpstr>
      <vt:lpstr>'Forma 4'!VAS073_F_Personalomokym37KitosVeiklos</vt:lpstr>
      <vt:lpstr>VAS073_F_Personalomokym37KitosVeiklos</vt:lpstr>
      <vt:lpstr>'Forma 4'!VAS073_F_Personalomokym3Apskaitosveikla1</vt:lpstr>
      <vt:lpstr>VAS073_F_Personalomokym3Apskaitosveikla1</vt:lpstr>
      <vt:lpstr>'Forma 4'!VAS073_F_Personalomokym3Kitareguliuoja1</vt:lpstr>
      <vt:lpstr>VAS073_F_Personalomokym3Kitareguliuoja1</vt:lpstr>
      <vt:lpstr>'Forma 4'!VAS073_F_PersonaloMokymuSanaudos1IS</vt:lpstr>
      <vt:lpstr>VAS073_F_PersonaloMokymuSanaudos1IS</vt:lpstr>
      <vt:lpstr>'Forma 4'!VAS073_F_PersonaloMokymuSanaudos31GeriamojoVandens</vt:lpstr>
      <vt:lpstr>VAS073_F_PersonaloMokymuSanaudos31GeriamojoVandens</vt:lpstr>
      <vt:lpstr>'Forma 4'!VAS073_F_PersonaloMokymuSanaudos32GeriamojoVandens</vt:lpstr>
      <vt:lpstr>VAS073_F_PersonaloMokymuSanaudos32GeriamojoVandens</vt:lpstr>
      <vt:lpstr>'Forma 4'!VAS073_F_PersonaloMokymuSanaudos33GeriamojoVandens</vt:lpstr>
      <vt:lpstr>VAS073_F_PersonaloMokymuSanaudos33GeriamojoVandens</vt:lpstr>
      <vt:lpstr>'Forma 4'!VAS073_F_PersonaloMokymuSanaudos3IsViso</vt:lpstr>
      <vt:lpstr>VAS073_F_PersonaloMokymuSanaudos3IsViso</vt:lpstr>
      <vt:lpstr>'Forma 4'!VAS073_F_PersonaloMokymuSanaudos41NuotekuSurinkimas</vt:lpstr>
      <vt:lpstr>VAS073_F_PersonaloMokymuSanaudos41NuotekuSurinkimas</vt:lpstr>
      <vt:lpstr>'Forma 4'!VAS073_F_PersonaloMokymuSanaudos42NuotekuValymas</vt:lpstr>
      <vt:lpstr>VAS073_F_PersonaloMokymuSanaudos42NuotekuValymas</vt:lpstr>
      <vt:lpstr>'Forma 4'!VAS073_F_PersonaloMokymuSanaudos43NuotekuDumblo</vt:lpstr>
      <vt:lpstr>VAS073_F_PersonaloMokymuSanaudos43NuotekuDumblo</vt:lpstr>
      <vt:lpstr>'Forma 4'!VAS073_F_PersonaloMokymuSanaudos4IsViso</vt:lpstr>
      <vt:lpstr>VAS073_F_PersonaloMokymuSanaudos4IsViso</vt:lpstr>
      <vt:lpstr>'Forma 4'!VAS073_F_PersonaloMokymuSanaudos5PavirsiniuNuoteku</vt:lpstr>
      <vt:lpstr>VAS073_F_PersonaloMokymuSanaudos5PavirsiniuNuoteku</vt:lpstr>
      <vt:lpstr>'Forma 4'!VAS073_F_PersonaloMokymuSanaudos6KitosReguliuojamosios</vt:lpstr>
      <vt:lpstr>VAS073_F_PersonaloMokymuSanaudos6KitosReguliuojamosios</vt:lpstr>
      <vt:lpstr>'Forma 4'!VAS073_F_PersonaloMokymuSanaudos7KitosVeiklos</vt:lpstr>
      <vt:lpstr>VAS073_F_PersonaloMokymuSanaudos7KitosVeiklos</vt:lpstr>
      <vt:lpstr>'Forma 4'!VAS073_F_PersonaloMokymuSanaudosApskaitosveikla1</vt:lpstr>
      <vt:lpstr>VAS073_F_PersonaloMokymuSanaudosApskaitosveikla1</vt:lpstr>
      <vt:lpstr>'Forma 4'!VAS073_F_PersonaloMokymuSanaudosKitareguliuoja1</vt:lpstr>
      <vt:lpstr>VAS073_F_PersonaloMokymuSanaudosKitareguliuoja1</vt:lpstr>
      <vt:lpstr>'Forma 4'!VAS073_F_Personalosanau11IS</vt:lpstr>
      <vt:lpstr>VAS073_F_Personalosanau11IS</vt:lpstr>
      <vt:lpstr>'Forma 4'!VAS073_F_Personalosanau131GeriamojoVandens</vt:lpstr>
      <vt:lpstr>VAS073_F_Personalosanau131GeriamojoVandens</vt:lpstr>
      <vt:lpstr>'Forma 4'!VAS073_F_Personalosanau132GeriamojoVandens</vt:lpstr>
      <vt:lpstr>VAS073_F_Personalosanau132GeriamojoVandens</vt:lpstr>
      <vt:lpstr>'Forma 4'!VAS073_F_Personalosanau133GeriamojoVandens</vt:lpstr>
      <vt:lpstr>VAS073_F_Personalosanau133GeriamojoVandens</vt:lpstr>
      <vt:lpstr>'Forma 4'!VAS073_F_Personalosanau13IsViso</vt:lpstr>
      <vt:lpstr>VAS073_F_Personalosanau13IsViso</vt:lpstr>
      <vt:lpstr>'Forma 4'!VAS073_F_Personalosanau141NuotekuSurinkimas</vt:lpstr>
      <vt:lpstr>VAS073_F_Personalosanau141NuotekuSurinkimas</vt:lpstr>
      <vt:lpstr>'Forma 4'!VAS073_F_Personalosanau142NuotekuValymas</vt:lpstr>
      <vt:lpstr>VAS073_F_Personalosanau142NuotekuValymas</vt:lpstr>
      <vt:lpstr>'Forma 4'!VAS073_F_Personalosanau143NuotekuDumblo</vt:lpstr>
      <vt:lpstr>VAS073_F_Personalosanau143NuotekuDumblo</vt:lpstr>
      <vt:lpstr>'Forma 4'!VAS073_F_Personalosanau14IsViso</vt:lpstr>
      <vt:lpstr>VAS073_F_Personalosanau14IsViso</vt:lpstr>
      <vt:lpstr>'Forma 4'!VAS073_F_Personalosanau15PavirsiniuNuoteku</vt:lpstr>
      <vt:lpstr>VAS073_F_Personalosanau15PavirsiniuNuoteku</vt:lpstr>
      <vt:lpstr>'Forma 4'!VAS073_F_Personalosanau16KitosReguliuojamosios</vt:lpstr>
      <vt:lpstr>VAS073_F_Personalosanau16KitosReguliuojamosios</vt:lpstr>
      <vt:lpstr>'Forma 4'!VAS073_F_Personalosanau17KitosVeiklos</vt:lpstr>
      <vt:lpstr>VAS073_F_Personalosanau17KitosVeiklos</vt:lpstr>
      <vt:lpstr>'Forma 4'!VAS073_F_Personalosanau1Apskaitosveikla1</vt:lpstr>
      <vt:lpstr>VAS073_F_Personalosanau1Apskaitosveikla1</vt:lpstr>
      <vt:lpstr>'Forma 4'!VAS073_F_Personalosanau1Kitareguliuoja1</vt:lpstr>
      <vt:lpstr>VAS073_F_Personalosanau1Kitareguliuoja1</vt:lpstr>
      <vt:lpstr>'Forma 4'!VAS073_F_Personalosanau21IS</vt:lpstr>
      <vt:lpstr>VAS073_F_Personalosanau21IS</vt:lpstr>
      <vt:lpstr>'Forma 4'!VAS073_F_Personalosanau231GeriamojoVandens</vt:lpstr>
      <vt:lpstr>VAS073_F_Personalosanau231GeriamojoVandens</vt:lpstr>
      <vt:lpstr>'Forma 4'!VAS073_F_Personalosanau232GeriamojoVandens</vt:lpstr>
      <vt:lpstr>VAS073_F_Personalosanau232GeriamojoVandens</vt:lpstr>
      <vt:lpstr>'Forma 4'!VAS073_F_Personalosanau233GeriamojoVandens</vt:lpstr>
      <vt:lpstr>VAS073_F_Personalosanau233GeriamojoVandens</vt:lpstr>
      <vt:lpstr>'Forma 4'!VAS073_F_Personalosanau23IsViso</vt:lpstr>
      <vt:lpstr>VAS073_F_Personalosanau23IsViso</vt:lpstr>
      <vt:lpstr>'Forma 4'!VAS073_F_Personalosanau241NuotekuSurinkimas</vt:lpstr>
      <vt:lpstr>VAS073_F_Personalosanau241NuotekuSurinkimas</vt:lpstr>
      <vt:lpstr>'Forma 4'!VAS073_F_Personalosanau242NuotekuValymas</vt:lpstr>
      <vt:lpstr>VAS073_F_Personalosanau242NuotekuValymas</vt:lpstr>
      <vt:lpstr>'Forma 4'!VAS073_F_Personalosanau243NuotekuDumblo</vt:lpstr>
      <vt:lpstr>VAS073_F_Personalosanau243NuotekuDumblo</vt:lpstr>
      <vt:lpstr>'Forma 4'!VAS073_F_Personalosanau24IsViso</vt:lpstr>
      <vt:lpstr>VAS073_F_Personalosanau24IsViso</vt:lpstr>
      <vt:lpstr>'Forma 4'!VAS073_F_Personalosanau25PavirsiniuNuoteku</vt:lpstr>
      <vt:lpstr>VAS073_F_Personalosanau25PavirsiniuNuoteku</vt:lpstr>
      <vt:lpstr>'Forma 4'!VAS073_F_Personalosanau26KitosReguliuojamosios</vt:lpstr>
      <vt:lpstr>VAS073_F_Personalosanau26KitosReguliuojamosios</vt:lpstr>
      <vt:lpstr>'Forma 4'!VAS073_F_Personalosanau27KitosVeiklos</vt:lpstr>
      <vt:lpstr>VAS073_F_Personalosanau27KitosVeiklos</vt:lpstr>
      <vt:lpstr>'Forma 4'!VAS073_F_Personalosanau2Apskaitosveikla1</vt:lpstr>
      <vt:lpstr>VAS073_F_Personalosanau2Apskaitosveikla1</vt:lpstr>
      <vt:lpstr>'Forma 4'!VAS073_F_Personalosanau2Kitareguliuoja1</vt:lpstr>
      <vt:lpstr>VAS073_F_Personalosanau2Kitareguliuoja1</vt:lpstr>
      <vt:lpstr>'Forma 4'!VAS073_F_Personalosanau31IS</vt:lpstr>
      <vt:lpstr>VAS073_F_Personalosanau31IS</vt:lpstr>
      <vt:lpstr>'Forma 4'!VAS073_F_Personalosanau331GeriamojoVandens</vt:lpstr>
      <vt:lpstr>VAS073_F_Personalosanau331GeriamojoVandens</vt:lpstr>
      <vt:lpstr>'Forma 4'!VAS073_F_Personalosanau332GeriamojoVandens</vt:lpstr>
      <vt:lpstr>VAS073_F_Personalosanau332GeriamojoVandens</vt:lpstr>
      <vt:lpstr>'Forma 4'!VAS073_F_Personalosanau333GeriamojoVandens</vt:lpstr>
      <vt:lpstr>VAS073_F_Personalosanau333GeriamojoVandens</vt:lpstr>
      <vt:lpstr>'Forma 4'!VAS073_F_Personalosanau33IsViso</vt:lpstr>
      <vt:lpstr>VAS073_F_Personalosanau33IsViso</vt:lpstr>
      <vt:lpstr>'Forma 4'!VAS073_F_Personalosanau341NuotekuSurinkimas</vt:lpstr>
      <vt:lpstr>VAS073_F_Personalosanau341NuotekuSurinkimas</vt:lpstr>
      <vt:lpstr>'Forma 4'!VAS073_F_Personalosanau342NuotekuValymas</vt:lpstr>
      <vt:lpstr>VAS073_F_Personalosanau342NuotekuValymas</vt:lpstr>
      <vt:lpstr>'Forma 4'!VAS073_F_Personalosanau343NuotekuDumblo</vt:lpstr>
      <vt:lpstr>VAS073_F_Personalosanau343NuotekuDumblo</vt:lpstr>
      <vt:lpstr>'Forma 4'!VAS073_F_Personalosanau34IsViso</vt:lpstr>
      <vt:lpstr>VAS073_F_Personalosanau34IsViso</vt:lpstr>
      <vt:lpstr>'Forma 4'!VAS073_F_Personalosanau35PavirsiniuNuoteku</vt:lpstr>
      <vt:lpstr>VAS073_F_Personalosanau35PavirsiniuNuoteku</vt:lpstr>
      <vt:lpstr>'Forma 4'!VAS073_F_Personalosanau36KitosReguliuojamosios</vt:lpstr>
      <vt:lpstr>VAS073_F_Personalosanau36KitosReguliuojamosios</vt:lpstr>
      <vt:lpstr>'Forma 4'!VAS073_F_Personalosanau37KitosVeiklos</vt:lpstr>
      <vt:lpstr>VAS073_F_Personalosanau37KitosVeiklos</vt:lpstr>
      <vt:lpstr>'Forma 4'!VAS073_F_Personalosanau3Apskaitosveikla1</vt:lpstr>
      <vt:lpstr>VAS073_F_Personalosanau3Apskaitosveikla1</vt:lpstr>
      <vt:lpstr>'Forma 4'!VAS073_F_Personalosanau3Kitareguliuoja1</vt:lpstr>
      <vt:lpstr>VAS073_F_Personalosanau3Kitareguliuoja1</vt:lpstr>
      <vt:lpstr>'Forma 4'!VAS073_F_Personalosanau41IS</vt:lpstr>
      <vt:lpstr>VAS073_F_Personalosanau41IS</vt:lpstr>
      <vt:lpstr>'Forma 4'!VAS073_F_Personalosanau431GeriamojoVandens</vt:lpstr>
      <vt:lpstr>VAS073_F_Personalosanau431GeriamojoVandens</vt:lpstr>
      <vt:lpstr>'Forma 4'!VAS073_F_Personalosanau432GeriamojoVandens</vt:lpstr>
      <vt:lpstr>VAS073_F_Personalosanau432GeriamojoVandens</vt:lpstr>
      <vt:lpstr>'Forma 4'!VAS073_F_Personalosanau433GeriamojoVandens</vt:lpstr>
      <vt:lpstr>VAS073_F_Personalosanau433GeriamojoVandens</vt:lpstr>
      <vt:lpstr>'Forma 4'!VAS073_F_Personalosanau43IsViso</vt:lpstr>
      <vt:lpstr>VAS073_F_Personalosanau43IsViso</vt:lpstr>
      <vt:lpstr>'Forma 4'!VAS073_F_Personalosanau441NuotekuSurinkimas</vt:lpstr>
      <vt:lpstr>VAS073_F_Personalosanau441NuotekuSurinkimas</vt:lpstr>
      <vt:lpstr>'Forma 4'!VAS073_F_Personalosanau442NuotekuValymas</vt:lpstr>
      <vt:lpstr>VAS073_F_Personalosanau442NuotekuValymas</vt:lpstr>
      <vt:lpstr>'Forma 4'!VAS073_F_Personalosanau443NuotekuDumblo</vt:lpstr>
      <vt:lpstr>VAS073_F_Personalosanau443NuotekuDumblo</vt:lpstr>
      <vt:lpstr>'Forma 4'!VAS073_F_Personalosanau44IsViso</vt:lpstr>
      <vt:lpstr>VAS073_F_Personalosanau44IsViso</vt:lpstr>
      <vt:lpstr>'Forma 4'!VAS073_F_Personalosanau45PavirsiniuNuoteku</vt:lpstr>
      <vt:lpstr>VAS073_F_Personalosanau45PavirsiniuNuoteku</vt:lpstr>
      <vt:lpstr>'Forma 4'!VAS073_F_Personalosanau46KitosReguliuojamosios</vt:lpstr>
      <vt:lpstr>VAS073_F_Personalosanau46KitosReguliuojamosios</vt:lpstr>
      <vt:lpstr>'Forma 4'!VAS073_F_Personalosanau47KitosVeiklos</vt:lpstr>
      <vt:lpstr>VAS073_F_Personalosanau47KitosVeiklos</vt:lpstr>
      <vt:lpstr>'Forma 4'!VAS073_F_Personalosanau4Apskaitosveikla1</vt:lpstr>
      <vt:lpstr>VAS073_F_Personalosanau4Apskaitosveikla1</vt:lpstr>
      <vt:lpstr>'Forma 4'!VAS073_F_Personalosanau4Kitareguliuoja1</vt:lpstr>
      <vt:lpstr>VAS073_F_Personalosanau4Kitareguliuoja1</vt:lpstr>
      <vt:lpstr>'Forma 4'!VAS073_F_Profesineslite11IS</vt:lpstr>
      <vt:lpstr>VAS073_F_Profesineslite11IS</vt:lpstr>
      <vt:lpstr>'Forma 4'!VAS073_F_Profesineslite131GeriamojoVandens</vt:lpstr>
      <vt:lpstr>VAS073_F_Profesineslite131GeriamojoVandens</vt:lpstr>
      <vt:lpstr>'Forma 4'!VAS073_F_Profesineslite132GeriamojoVandens</vt:lpstr>
      <vt:lpstr>VAS073_F_Profesineslite132GeriamojoVandens</vt:lpstr>
      <vt:lpstr>'Forma 4'!VAS073_F_Profesineslite133GeriamojoVandens</vt:lpstr>
      <vt:lpstr>VAS073_F_Profesineslite133GeriamojoVandens</vt:lpstr>
      <vt:lpstr>'Forma 4'!VAS073_F_Profesineslite13IsViso</vt:lpstr>
      <vt:lpstr>VAS073_F_Profesineslite13IsViso</vt:lpstr>
      <vt:lpstr>'Forma 4'!VAS073_F_Profesineslite141NuotekuSurinkimas</vt:lpstr>
      <vt:lpstr>VAS073_F_Profesineslite141NuotekuSurinkimas</vt:lpstr>
      <vt:lpstr>'Forma 4'!VAS073_F_Profesineslite142NuotekuValymas</vt:lpstr>
      <vt:lpstr>VAS073_F_Profesineslite142NuotekuValymas</vt:lpstr>
      <vt:lpstr>'Forma 4'!VAS073_F_Profesineslite143NuotekuDumblo</vt:lpstr>
      <vt:lpstr>VAS073_F_Profesineslite143NuotekuDumblo</vt:lpstr>
      <vt:lpstr>'Forma 4'!VAS073_F_Profesineslite14IsViso</vt:lpstr>
      <vt:lpstr>VAS073_F_Profesineslite14IsViso</vt:lpstr>
      <vt:lpstr>'Forma 4'!VAS073_F_Profesineslite15PavirsiniuNuoteku</vt:lpstr>
      <vt:lpstr>VAS073_F_Profesineslite15PavirsiniuNuoteku</vt:lpstr>
      <vt:lpstr>'Forma 4'!VAS073_F_Profesineslite16KitosReguliuojamosios</vt:lpstr>
      <vt:lpstr>VAS073_F_Profesineslite16KitosReguliuojamosios</vt:lpstr>
      <vt:lpstr>'Forma 4'!VAS073_F_Profesineslite17KitosVeiklos</vt:lpstr>
      <vt:lpstr>VAS073_F_Profesineslite17KitosVeiklos</vt:lpstr>
      <vt:lpstr>'Forma 4'!VAS073_F_Profesineslite1Apskaitosveikla1</vt:lpstr>
      <vt:lpstr>VAS073_F_Profesineslite1Apskaitosveikla1</vt:lpstr>
      <vt:lpstr>'Forma 4'!VAS073_F_Profesineslite1Kitareguliuoja1</vt:lpstr>
      <vt:lpstr>VAS073_F_Profesineslite1Kitareguliuoja1</vt:lpstr>
      <vt:lpstr>'Forma 4'!VAS073_F_Profesineslite21IS</vt:lpstr>
      <vt:lpstr>VAS073_F_Profesineslite21IS</vt:lpstr>
      <vt:lpstr>'Forma 4'!VAS073_F_Profesineslite231GeriamojoVandens</vt:lpstr>
      <vt:lpstr>VAS073_F_Profesineslite231GeriamojoVandens</vt:lpstr>
      <vt:lpstr>'Forma 4'!VAS073_F_Profesineslite232GeriamojoVandens</vt:lpstr>
      <vt:lpstr>VAS073_F_Profesineslite232GeriamojoVandens</vt:lpstr>
      <vt:lpstr>'Forma 4'!VAS073_F_Profesineslite233GeriamojoVandens</vt:lpstr>
      <vt:lpstr>VAS073_F_Profesineslite233GeriamojoVandens</vt:lpstr>
      <vt:lpstr>'Forma 4'!VAS073_F_Profesineslite23IsViso</vt:lpstr>
      <vt:lpstr>VAS073_F_Profesineslite23IsViso</vt:lpstr>
      <vt:lpstr>'Forma 4'!VAS073_F_Profesineslite241NuotekuSurinkimas</vt:lpstr>
      <vt:lpstr>VAS073_F_Profesineslite241NuotekuSurinkimas</vt:lpstr>
      <vt:lpstr>'Forma 4'!VAS073_F_Profesineslite242NuotekuValymas</vt:lpstr>
      <vt:lpstr>VAS073_F_Profesineslite242NuotekuValymas</vt:lpstr>
      <vt:lpstr>'Forma 4'!VAS073_F_Profesineslite243NuotekuDumblo</vt:lpstr>
      <vt:lpstr>VAS073_F_Profesineslite243NuotekuDumblo</vt:lpstr>
      <vt:lpstr>'Forma 4'!VAS073_F_Profesineslite24IsViso</vt:lpstr>
      <vt:lpstr>VAS073_F_Profesineslite24IsViso</vt:lpstr>
      <vt:lpstr>'Forma 4'!VAS073_F_Profesineslite25PavirsiniuNuoteku</vt:lpstr>
      <vt:lpstr>VAS073_F_Profesineslite25PavirsiniuNuoteku</vt:lpstr>
      <vt:lpstr>'Forma 4'!VAS073_F_Profesineslite26KitosReguliuojamosios</vt:lpstr>
      <vt:lpstr>VAS073_F_Profesineslite26KitosReguliuojamosios</vt:lpstr>
      <vt:lpstr>'Forma 4'!VAS073_F_Profesineslite27KitosVeiklos</vt:lpstr>
      <vt:lpstr>VAS073_F_Profesineslite27KitosVeiklos</vt:lpstr>
      <vt:lpstr>'Forma 4'!VAS073_F_Profesineslite2Apskaitosveikla1</vt:lpstr>
      <vt:lpstr>VAS073_F_Profesineslite2Apskaitosveikla1</vt:lpstr>
      <vt:lpstr>'Forma 4'!VAS073_F_Profesineslite2Kitareguliuoja1</vt:lpstr>
      <vt:lpstr>VAS073_F_Profesineslite2Kitareguliuoja1</vt:lpstr>
      <vt:lpstr>'Forma 4'!VAS073_F_Profesineslite31IS</vt:lpstr>
      <vt:lpstr>VAS073_F_Profesineslite31IS</vt:lpstr>
      <vt:lpstr>'Forma 4'!VAS073_F_Profesineslite331GeriamojoVandens</vt:lpstr>
      <vt:lpstr>VAS073_F_Profesineslite331GeriamojoVandens</vt:lpstr>
      <vt:lpstr>'Forma 4'!VAS073_F_Profesineslite332GeriamojoVandens</vt:lpstr>
      <vt:lpstr>VAS073_F_Profesineslite332GeriamojoVandens</vt:lpstr>
      <vt:lpstr>'Forma 4'!VAS073_F_Profesineslite333GeriamojoVandens</vt:lpstr>
      <vt:lpstr>VAS073_F_Profesineslite333GeriamojoVandens</vt:lpstr>
      <vt:lpstr>'Forma 4'!VAS073_F_Profesineslite33IsViso</vt:lpstr>
      <vt:lpstr>VAS073_F_Profesineslite33IsViso</vt:lpstr>
      <vt:lpstr>'Forma 4'!VAS073_F_Profesineslite341NuotekuSurinkimas</vt:lpstr>
      <vt:lpstr>VAS073_F_Profesineslite341NuotekuSurinkimas</vt:lpstr>
      <vt:lpstr>'Forma 4'!VAS073_F_Profesineslite342NuotekuValymas</vt:lpstr>
      <vt:lpstr>VAS073_F_Profesineslite342NuotekuValymas</vt:lpstr>
      <vt:lpstr>'Forma 4'!VAS073_F_Profesineslite343NuotekuDumblo</vt:lpstr>
      <vt:lpstr>VAS073_F_Profesineslite343NuotekuDumblo</vt:lpstr>
      <vt:lpstr>'Forma 4'!VAS073_F_Profesineslite34IsViso</vt:lpstr>
      <vt:lpstr>VAS073_F_Profesineslite34IsViso</vt:lpstr>
      <vt:lpstr>'Forma 4'!VAS073_F_Profesineslite35PavirsiniuNuoteku</vt:lpstr>
      <vt:lpstr>VAS073_F_Profesineslite35PavirsiniuNuoteku</vt:lpstr>
      <vt:lpstr>'Forma 4'!VAS073_F_Profesineslite36KitosReguliuojamosios</vt:lpstr>
      <vt:lpstr>VAS073_F_Profesineslite36KitosReguliuojamosios</vt:lpstr>
      <vt:lpstr>'Forma 4'!VAS073_F_Profesineslite37KitosVeiklos</vt:lpstr>
      <vt:lpstr>VAS073_F_Profesineslite37KitosVeiklos</vt:lpstr>
      <vt:lpstr>'Forma 4'!VAS073_F_Profesineslite3Apskaitosveikla1</vt:lpstr>
      <vt:lpstr>VAS073_F_Profesineslite3Apskaitosveikla1</vt:lpstr>
      <vt:lpstr>'Forma 4'!VAS073_F_Profesineslite3Kitareguliuoja1</vt:lpstr>
      <vt:lpstr>VAS073_F_Profesineslite3Kitareguliuoja1</vt:lpstr>
      <vt:lpstr>'Forma 4'!VAS073_F_Profesineslite41IS</vt:lpstr>
      <vt:lpstr>VAS073_F_Profesineslite41IS</vt:lpstr>
      <vt:lpstr>'Forma 4'!VAS073_F_Profesineslite431GeriamojoVandens</vt:lpstr>
      <vt:lpstr>VAS073_F_Profesineslite431GeriamojoVandens</vt:lpstr>
      <vt:lpstr>'Forma 4'!VAS073_F_Profesineslite432GeriamojoVandens</vt:lpstr>
      <vt:lpstr>VAS073_F_Profesineslite432GeriamojoVandens</vt:lpstr>
      <vt:lpstr>'Forma 4'!VAS073_F_Profesineslite433GeriamojoVandens</vt:lpstr>
      <vt:lpstr>VAS073_F_Profesineslite433GeriamojoVandens</vt:lpstr>
      <vt:lpstr>'Forma 4'!VAS073_F_Profesineslite43IsViso</vt:lpstr>
      <vt:lpstr>VAS073_F_Profesineslite43IsViso</vt:lpstr>
      <vt:lpstr>'Forma 4'!VAS073_F_Profesineslite441NuotekuSurinkimas</vt:lpstr>
      <vt:lpstr>VAS073_F_Profesineslite441NuotekuSurinkimas</vt:lpstr>
      <vt:lpstr>'Forma 4'!VAS073_F_Profesineslite442NuotekuValymas</vt:lpstr>
      <vt:lpstr>VAS073_F_Profesineslite442NuotekuValymas</vt:lpstr>
      <vt:lpstr>'Forma 4'!VAS073_F_Profesineslite443NuotekuDumblo</vt:lpstr>
      <vt:lpstr>VAS073_F_Profesineslite443NuotekuDumblo</vt:lpstr>
      <vt:lpstr>'Forma 4'!VAS073_F_Profesineslite44IsViso</vt:lpstr>
      <vt:lpstr>VAS073_F_Profesineslite44IsViso</vt:lpstr>
      <vt:lpstr>'Forma 4'!VAS073_F_Profesineslite45PavirsiniuNuoteku</vt:lpstr>
      <vt:lpstr>VAS073_F_Profesineslite45PavirsiniuNuoteku</vt:lpstr>
      <vt:lpstr>'Forma 4'!VAS073_F_Profesineslite46KitosReguliuojamosios</vt:lpstr>
      <vt:lpstr>VAS073_F_Profesineslite46KitosReguliuojamosios</vt:lpstr>
      <vt:lpstr>'Forma 4'!VAS073_F_Profesineslite47KitosVeiklos</vt:lpstr>
      <vt:lpstr>VAS073_F_Profesineslite47KitosVeiklos</vt:lpstr>
      <vt:lpstr>'Forma 4'!VAS073_F_Profesineslite4Apskaitosveikla1</vt:lpstr>
      <vt:lpstr>VAS073_F_Profesineslite4Apskaitosveikla1</vt:lpstr>
      <vt:lpstr>'Forma 4'!VAS073_F_Profesineslite4Kitareguliuoja1</vt:lpstr>
      <vt:lpstr>VAS073_F_Profesineslite4Kitareguliuoja1</vt:lpstr>
      <vt:lpstr>'Forma 4'!VAS073_F_Remontoiraptar11IS</vt:lpstr>
      <vt:lpstr>VAS073_F_Remontoiraptar11IS</vt:lpstr>
      <vt:lpstr>'Forma 4'!VAS073_F_Remontoiraptar131GeriamojoVandens</vt:lpstr>
      <vt:lpstr>VAS073_F_Remontoiraptar131GeriamojoVandens</vt:lpstr>
      <vt:lpstr>'Forma 4'!VAS073_F_Remontoiraptar132GeriamojoVandens</vt:lpstr>
      <vt:lpstr>VAS073_F_Remontoiraptar132GeriamojoVandens</vt:lpstr>
      <vt:lpstr>'Forma 4'!VAS073_F_Remontoiraptar133GeriamojoVandens</vt:lpstr>
      <vt:lpstr>VAS073_F_Remontoiraptar133GeriamojoVandens</vt:lpstr>
      <vt:lpstr>'Forma 4'!VAS073_F_Remontoiraptar13IsViso</vt:lpstr>
      <vt:lpstr>VAS073_F_Remontoiraptar13IsViso</vt:lpstr>
      <vt:lpstr>'Forma 4'!VAS073_F_Remontoiraptar141NuotekuSurinkimas</vt:lpstr>
      <vt:lpstr>VAS073_F_Remontoiraptar141NuotekuSurinkimas</vt:lpstr>
      <vt:lpstr>'Forma 4'!VAS073_F_Remontoiraptar142NuotekuValymas</vt:lpstr>
      <vt:lpstr>VAS073_F_Remontoiraptar142NuotekuValymas</vt:lpstr>
      <vt:lpstr>'Forma 4'!VAS073_F_Remontoiraptar143NuotekuDumblo</vt:lpstr>
      <vt:lpstr>VAS073_F_Remontoiraptar143NuotekuDumblo</vt:lpstr>
      <vt:lpstr>'Forma 4'!VAS073_F_Remontoiraptar14IsViso</vt:lpstr>
      <vt:lpstr>VAS073_F_Remontoiraptar14IsViso</vt:lpstr>
      <vt:lpstr>'Forma 4'!VAS073_F_Remontoiraptar15PavirsiniuNuoteku</vt:lpstr>
      <vt:lpstr>VAS073_F_Remontoiraptar15PavirsiniuNuoteku</vt:lpstr>
      <vt:lpstr>'Forma 4'!VAS073_F_Remontoiraptar16KitosReguliuojamosios</vt:lpstr>
      <vt:lpstr>VAS073_F_Remontoiraptar16KitosReguliuojamosios</vt:lpstr>
      <vt:lpstr>'Forma 4'!VAS073_F_Remontoiraptar17KitosVeiklos</vt:lpstr>
      <vt:lpstr>VAS073_F_Remontoiraptar17KitosVeiklos</vt:lpstr>
      <vt:lpstr>'Forma 4'!VAS073_F_Remontoiraptar1Apskaitosveikla1</vt:lpstr>
      <vt:lpstr>VAS073_F_Remontoiraptar1Apskaitosveikla1</vt:lpstr>
      <vt:lpstr>'Forma 4'!VAS073_F_Remontoiraptar1Kitareguliuoja1</vt:lpstr>
      <vt:lpstr>VAS073_F_Remontoiraptar1Kitareguliuoja1</vt:lpstr>
      <vt:lpstr>'Forma 4'!VAS073_F_Remontoiraptar21IS</vt:lpstr>
      <vt:lpstr>VAS073_F_Remontoiraptar21IS</vt:lpstr>
      <vt:lpstr>'Forma 4'!VAS073_F_Remontoiraptar231GeriamojoVandens</vt:lpstr>
      <vt:lpstr>VAS073_F_Remontoiraptar231GeriamojoVandens</vt:lpstr>
      <vt:lpstr>'Forma 4'!VAS073_F_Remontoiraptar232GeriamojoVandens</vt:lpstr>
      <vt:lpstr>VAS073_F_Remontoiraptar232GeriamojoVandens</vt:lpstr>
      <vt:lpstr>'Forma 4'!VAS073_F_Remontoiraptar233GeriamojoVandens</vt:lpstr>
      <vt:lpstr>VAS073_F_Remontoiraptar233GeriamojoVandens</vt:lpstr>
      <vt:lpstr>'Forma 4'!VAS073_F_Remontoiraptar23IsViso</vt:lpstr>
      <vt:lpstr>VAS073_F_Remontoiraptar23IsViso</vt:lpstr>
      <vt:lpstr>'Forma 4'!VAS073_F_Remontoiraptar241NuotekuSurinkimas</vt:lpstr>
      <vt:lpstr>VAS073_F_Remontoiraptar241NuotekuSurinkimas</vt:lpstr>
      <vt:lpstr>'Forma 4'!VAS073_F_Remontoiraptar242NuotekuValymas</vt:lpstr>
      <vt:lpstr>VAS073_F_Remontoiraptar242NuotekuValymas</vt:lpstr>
      <vt:lpstr>'Forma 4'!VAS073_F_Remontoiraptar243NuotekuDumblo</vt:lpstr>
      <vt:lpstr>VAS073_F_Remontoiraptar243NuotekuDumblo</vt:lpstr>
      <vt:lpstr>'Forma 4'!VAS073_F_Remontoiraptar24IsViso</vt:lpstr>
      <vt:lpstr>VAS073_F_Remontoiraptar24IsViso</vt:lpstr>
      <vt:lpstr>'Forma 4'!VAS073_F_Remontoiraptar25PavirsiniuNuoteku</vt:lpstr>
      <vt:lpstr>VAS073_F_Remontoiraptar25PavirsiniuNuoteku</vt:lpstr>
      <vt:lpstr>'Forma 4'!VAS073_F_Remontoiraptar26KitosReguliuojamosios</vt:lpstr>
      <vt:lpstr>VAS073_F_Remontoiraptar26KitosReguliuojamosios</vt:lpstr>
      <vt:lpstr>'Forma 4'!VAS073_F_Remontoiraptar27KitosVeiklos</vt:lpstr>
      <vt:lpstr>VAS073_F_Remontoiraptar27KitosVeiklos</vt:lpstr>
      <vt:lpstr>'Forma 4'!VAS073_F_Remontoiraptar2Apskaitosveikla1</vt:lpstr>
      <vt:lpstr>VAS073_F_Remontoiraptar2Apskaitosveikla1</vt:lpstr>
      <vt:lpstr>'Forma 4'!VAS073_F_Remontoiraptar2Kitareguliuoja1</vt:lpstr>
      <vt:lpstr>VAS073_F_Remontoiraptar2Kitareguliuoja1</vt:lpstr>
      <vt:lpstr>'Forma 4'!VAS073_F_Remontoiraptar31IS</vt:lpstr>
      <vt:lpstr>VAS073_F_Remontoiraptar31IS</vt:lpstr>
      <vt:lpstr>'Forma 4'!VAS073_F_Remontoiraptar331GeriamojoVandens</vt:lpstr>
      <vt:lpstr>VAS073_F_Remontoiraptar331GeriamojoVandens</vt:lpstr>
      <vt:lpstr>'Forma 4'!VAS073_F_Remontoiraptar332GeriamojoVandens</vt:lpstr>
      <vt:lpstr>VAS073_F_Remontoiraptar332GeriamojoVandens</vt:lpstr>
      <vt:lpstr>'Forma 4'!VAS073_F_Remontoiraptar333GeriamojoVandens</vt:lpstr>
      <vt:lpstr>VAS073_F_Remontoiraptar333GeriamojoVandens</vt:lpstr>
      <vt:lpstr>'Forma 4'!VAS073_F_Remontoiraptar33IsViso</vt:lpstr>
      <vt:lpstr>VAS073_F_Remontoiraptar33IsViso</vt:lpstr>
      <vt:lpstr>'Forma 4'!VAS073_F_Remontoiraptar341NuotekuSurinkimas</vt:lpstr>
      <vt:lpstr>VAS073_F_Remontoiraptar341NuotekuSurinkimas</vt:lpstr>
      <vt:lpstr>'Forma 4'!VAS073_F_Remontoiraptar342NuotekuValymas</vt:lpstr>
      <vt:lpstr>VAS073_F_Remontoiraptar342NuotekuValymas</vt:lpstr>
      <vt:lpstr>'Forma 4'!VAS073_F_Remontoiraptar343NuotekuDumblo</vt:lpstr>
      <vt:lpstr>VAS073_F_Remontoiraptar343NuotekuDumblo</vt:lpstr>
      <vt:lpstr>'Forma 4'!VAS073_F_Remontoiraptar34IsViso</vt:lpstr>
      <vt:lpstr>VAS073_F_Remontoiraptar34IsViso</vt:lpstr>
      <vt:lpstr>'Forma 4'!VAS073_F_Remontoiraptar35PavirsiniuNuoteku</vt:lpstr>
      <vt:lpstr>VAS073_F_Remontoiraptar35PavirsiniuNuoteku</vt:lpstr>
      <vt:lpstr>'Forma 4'!VAS073_F_Remontoiraptar36KitosReguliuojamosios</vt:lpstr>
      <vt:lpstr>VAS073_F_Remontoiraptar36KitosReguliuojamosios</vt:lpstr>
      <vt:lpstr>'Forma 4'!VAS073_F_Remontoiraptar37KitosVeiklos</vt:lpstr>
      <vt:lpstr>VAS073_F_Remontoiraptar37KitosVeiklos</vt:lpstr>
      <vt:lpstr>'Forma 4'!VAS073_F_Remontoiraptar3Apskaitosveikla1</vt:lpstr>
      <vt:lpstr>VAS073_F_Remontoiraptar3Apskaitosveikla1</vt:lpstr>
      <vt:lpstr>'Forma 4'!VAS073_F_Remontoiraptar3Kitareguliuoja1</vt:lpstr>
      <vt:lpstr>VAS073_F_Remontoiraptar3Kitareguliuoja1</vt:lpstr>
      <vt:lpstr>'Forma 4'!VAS073_F_Remontoiraptar41IS</vt:lpstr>
      <vt:lpstr>VAS073_F_Remontoiraptar41IS</vt:lpstr>
      <vt:lpstr>'Forma 4'!VAS073_F_Remontoiraptar431GeriamojoVandens</vt:lpstr>
      <vt:lpstr>VAS073_F_Remontoiraptar431GeriamojoVandens</vt:lpstr>
      <vt:lpstr>'Forma 4'!VAS073_F_Remontoiraptar432GeriamojoVandens</vt:lpstr>
      <vt:lpstr>VAS073_F_Remontoiraptar432GeriamojoVandens</vt:lpstr>
      <vt:lpstr>'Forma 4'!VAS073_F_Remontoiraptar433GeriamojoVandens</vt:lpstr>
      <vt:lpstr>VAS073_F_Remontoiraptar433GeriamojoVandens</vt:lpstr>
      <vt:lpstr>'Forma 4'!VAS073_F_Remontoiraptar43IsViso</vt:lpstr>
      <vt:lpstr>VAS073_F_Remontoiraptar43IsViso</vt:lpstr>
      <vt:lpstr>'Forma 4'!VAS073_F_Remontoiraptar441NuotekuSurinkimas</vt:lpstr>
      <vt:lpstr>VAS073_F_Remontoiraptar441NuotekuSurinkimas</vt:lpstr>
      <vt:lpstr>'Forma 4'!VAS073_F_Remontoiraptar442NuotekuValymas</vt:lpstr>
      <vt:lpstr>VAS073_F_Remontoiraptar442NuotekuValymas</vt:lpstr>
      <vt:lpstr>'Forma 4'!VAS073_F_Remontoiraptar443NuotekuDumblo</vt:lpstr>
      <vt:lpstr>VAS073_F_Remontoiraptar443NuotekuDumblo</vt:lpstr>
      <vt:lpstr>'Forma 4'!VAS073_F_Remontoiraptar44IsViso</vt:lpstr>
      <vt:lpstr>VAS073_F_Remontoiraptar44IsViso</vt:lpstr>
      <vt:lpstr>'Forma 4'!VAS073_F_Remontoiraptar45PavirsiniuNuoteku</vt:lpstr>
      <vt:lpstr>VAS073_F_Remontoiraptar45PavirsiniuNuoteku</vt:lpstr>
      <vt:lpstr>'Forma 4'!VAS073_F_Remontoiraptar46KitosReguliuojamosios</vt:lpstr>
      <vt:lpstr>VAS073_F_Remontoiraptar46KitosReguliuojamosios</vt:lpstr>
      <vt:lpstr>'Forma 4'!VAS073_F_Remontoiraptar47KitosVeiklos</vt:lpstr>
      <vt:lpstr>VAS073_F_Remontoiraptar47KitosVeiklos</vt:lpstr>
      <vt:lpstr>'Forma 4'!VAS073_F_Remontoiraptar4Apskaitosveikla1</vt:lpstr>
      <vt:lpstr>VAS073_F_Remontoiraptar4Apskaitosveikla1</vt:lpstr>
      <vt:lpstr>'Forma 4'!VAS073_F_Remontoiraptar4Kitareguliuoja1</vt:lpstr>
      <vt:lpstr>VAS073_F_Remontoiraptar4Kitareguliuoja1</vt:lpstr>
      <vt:lpstr>'Forma 4'!VAS073_F_Remontoiraptar51IS</vt:lpstr>
      <vt:lpstr>VAS073_F_Remontoiraptar51IS</vt:lpstr>
      <vt:lpstr>'Forma 4'!VAS073_F_Remontoiraptar531GeriamojoVandens</vt:lpstr>
      <vt:lpstr>VAS073_F_Remontoiraptar531GeriamojoVandens</vt:lpstr>
      <vt:lpstr>'Forma 4'!VAS073_F_Remontoiraptar532GeriamojoVandens</vt:lpstr>
      <vt:lpstr>VAS073_F_Remontoiraptar532GeriamojoVandens</vt:lpstr>
      <vt:lpstr>'Forma 4'!VAS073_F_Remontoiraptar533GeriamojoVandens</vt:lpstr>
      <vt:lpstr>VAS073_F_Remontoiraptar533GeriamojoVandens</vt:lpstr>
      <vt:lpstr>'Forma 4'!VAS073_F_Remontoiraptar53IsViso</vt:lpstr>
      <vt:lpstr>VAS073_F_Remontoiraptar53IsViso</vt:lpstr>
      <vt:lpstr>'Forma 4'!VAS073_F_Remontoiraptar541NuotekuSurinkimas</vt:lpstr>
      <vt:lpstr>VAS073_F_Remontoiraptar541NuotekuSurinkimas</vt:lpstr>
      <vt:lpstr>'Forma 4'!VAS073_F_Remontoiraptar542NuotekuValymas</vt:lpstr>
      <vt:lpstr>VAS073_F_Remontoiraptar542NuotekuValymas</vt:lpstr>
      <vt:lpstr>'Forma 4'!VAS073_F_Remontoiraptar543NuotekuDumblo</vt:lpstr>
      <vt:lpstr>VAS073_F_Remontoiraptar543NuotekuDumblo</vt:lpstr>
      <vt:lpstr>'Forma 4'!VAS073_F_Remontoiraptar54IsViso</vt:lpstr>
      <vt:lpstr>VAS073_F_Remontoiraptar54IsViso</vt:lpstr>
      <vt:lpstr>'Forma 4'!VAS073_F_Remontoiraptar55PavirsiniuNuoteku</vt:lpstr>
      <vt:lpstr>VAS073_F_Remontoiraptar55PavirsiniuNuoteku</vt:lpstr>
      <vt:lpstr>'Forma 4'!VAS073_F_Remontoiraptar56KitosReguliuojamosios</vt:lpstr>
      <vt:lpstr>VAS073_F_Remontoiraptar56KitosReguliuojamosios</vt:lpstr>
      <vt:lpstr>'Forma 4'!VAS073_F_Remontoiraptar57KitosVeiklos</vt:lpstr>
      <vt:lpstr>VAS073_F_Remontoiraptar57KitosVeiklos</vt:lpstr>
      <vt:lpstr>'Forma 4'!VAS073_F_Remontoiraptar5Apskaitosveikla1</vt:lpstr>
      <vt:lpstr>VAS073_F_Remontoiraptar5Apskaitosveikla1</vt:lpstr>
      <vt:lpstr>'Forma 4'!VAS073_F_Remontoiraptar5Kitareguliuoja1</vt:lpstr>
      <vt:lpstr>VAS073_F_Remontoiraptar5Kitareguliuoja1</vt:lpstr>
      <vt:lpstr>'Forma 4'!VAS073_F_Remontomedziag11IS</vt:lpstr>
      <vt:lpstr>VAS073_F_Remontomedziag11IS</vt:lpstr>
      <vt:lpstr>'Forma 4'!VAS073_F_Remontomedziag131GeriamojoVandens</vt:lpstr>
      <vt:lpstr>VAS073_F_Remontomedziag131GeriamojoVandens</vt:lpstr>
      <vt:lpstr>'Forma 4'!VAS073_F_Remontomedziag132GeriamojoVandens</vt:lpstr>
      <vt:lpstr>VAS073_F_Remontomedziag132GeriamojoVandens</vt:lpstr>
      <vt:lpstr>'Forma 4'!VAS073_F_Remontomedziag133GeriamojoVandens</vt:lpstr>
      <vt:lpstr>VAS073_F_Remontomedziag133GeriamojoVandens</vt:lpstr>
      <vt:lpstr>'Forma 4'!VAS073_F_Remontomedziag13IsViso</vt:lpstr>
      <vt:lpstr>VAS073_F_Remontomedziag13IsViso</vt:lpstr>
      <vt:lpstr>'Forma 4'!VAS073_F_Remontomedziag141NuotekuSurinkimas</vt:lpstr>
      <vt:lpstr>VAS073_F_Remontomedziag141NuotekuSurinkimas</vt:lpstr>
      <vt:lpstr>'Forma 4'!VAS073_F_Remontomedziag142NuotekuValymas</vt:lpstr>
      <vt:lpstr>VAS073_F_Remontomedziag142NuotekuValymas</vt:lpstr>
      <vt:lpstr>'Forma 4'!VAS073_F_Remontomedziag143NuotekuDumblo</vt:lpstr>
      <vt:lpstr>VAS073_F_Remontomedziag143NuotekuDumblo</vt:lpstr>
      <vt:lpstr>'Forma 4'!VAS073_F_Remontomedziag14IsViso</vt:lpstr>
      <vt:lpstr>VAS073_F_Remontomedziag14IsViso</vt:lpstr>
      <vt:lpstr>'Forma 4'!VAS073_F_Remontomedziag15PavirsiniuNuoteku</vt:lpstr>
      <vt:lpstr>VAS073_F_Remontomedziag15PavirsiniuNuoteku</vt:lpstr>
      <vt:lpstr>'Forma 4'!VAS073_F_Remontomedziag16KitosReguliuojamosios</vt:lpstr>
      <vt:lpstr>VAS073_F_Remontomedziag16KitosReguliuojamosios</vt:lpstr>
      <vt:lpstr>'Forma 4'!VAS073_F_Remontomedziag17KitosVeiklos</vt:lpstr>
      <vt:lpstr>VAS073_F_Remontomedziag17KitosVeiklos</vt:lpstr>
      <vt:lpstr>'Forma 4'!VAS073_F_Remontomedziag1Apskaitosveikla1</vt:lpstr>
      <vt:lpstr>VAS073_F_Remontomedziag1Apskaitosveikla1</vt:lpstr>
      <vt:lpstr>'Forma 4'!VAS073_F_Remontomedziag1Kitareguliuoja1</vt:lpstr>
      <vt:lpstr>VAS073_F_Remontomedziag1Kitareguliuoja1</vt:lpstr>
      <vt:lpstr>'Forma 4'!VAS073_F_Remontomedziag21IS</vt:lpstr>
      <vt:lpstr>VAS073_F_Remontomedziag21IS</vt:lpstr>
      <vt:lpstr>'Forma 4'!VAS073_F_Remontomedziag231GeriamojoVandens</vt:lpstr>
      <vt:lpstr>VAS073_F_Remontomedziag231GeriamojoVandens</vt:lpstr>
      <vt:lpstr>'Forma 4'!VAS073_F_Remontomedziag232GeriamojoVandens</vt:lpstr>
      <vt:lpstr>VAS073_F_Remontomedziag232GeriamojoVandens</vt:lpstr>
      <vt:lpstr>'Forma 4'!VAS073_F_Remontomedziag233GeriamojoVandens</vt:lpstr>
      <vt:lpstr>VAS073_F_Remontomedziag233GeriamojoVandens</vt:lpstr>
      <vt:lpstr>'Forma 4'!VAS073_F_Remontomedziag23IsViso</vt:lpstr>
      <vt:lpstr>VAS073_F_Remontomedziag23IsViso</vt:lpstr>
      <vt:lpstr>'Forma 4'!VAS073_F_Remontomedziag241NuotekuSurinkimas</vt:lpstr>
      <vt:lpstr>VAS073_F_Remontomedziag241NuotekuSurinkimas</vt:lpstr>
      <vt:lpstr>'Forma 4'!VAS073_F_Remontomedziag242NuotekuValymas</vt:lpstr>
      <vt:lpstr>VAS073_F_Remontomedziag242NuotekuValymas</vt:lpstr>
      <vt:lpstr>'Forma 4'!VAS073_F_Remontomedziag243NuotekuDumblo</vt:lpstr>
      <vt:lpstr>VAS073_F_Remontomedziag243NuotekuDumblo</vt:lpstr>
      <vt:lpstr>'Forma 4'!VAS073_F_Remontomedziag24IsViso</vt:lpstr>
      <vt:lpstr>VAS073_F_Remontomedziag24IsViso</vt:lpstr>
      <vt:lpstr>'Forma 4'!VAS073_F_Remontomedziag25PavirsiniuNuoteku</vt:lpstr>
      <vt:lpstr>VAS073_F_Remontomedziag25PavirsiniuNuoteku</vt:lpstr>
      <vt:lpstr>'Forma 4'!VAS073_F_Remontomedziag26KitosReguliuojamosios</vt:lpstr>
      <vt:lpstr>VAS073_F_Remontomedziag26KitosReguliuojamosios</vt:lpstr>
      <vt:lpstr>'Forma 4'!VAS073_F_Remontomedziag27KitosVeiklos</vt:lpstr>
      <vt:lpstr>VAS073_F_Remontomedziag27KitosVeiklos</vt:lpstr>
      <vt:lpstr>'Forma 4'!VAS073_F_Remontomedziag2Apskaitosveikla1</vt:lpstr>
      <vt:lpstr>VAS073_F_Remontomedziag2Apskaitosveikla1</vt:lpstr>
      <vt:lpstr>'Forma 4'!VAS073_F_Remontomedziag2Kitareguliuoja1</vt:lpstr>
      <vt:lpstr>VAS073_F_Remontomedziag2Kitareguliuoja1</vt:lpstr>
      <vt:lpstr>'Forma 4'!VAS073_F_Remontomedziag31IS</vt:lpstr>
      <vt:lpstr>VAS073_F_Remontomedziag31IS</vt:lpstr>
      <vt:lpstr>'Forma 4'!VAS073_F_Remontomedziag331GeriamojoVandens</vt:lpstr>
      <vt:lpstr>VAS073_F_Remontomedziag331GeriamojoVandens</vt:lpstr>
      <vt:lpstr>'Forma 4'!VAS073_F_Remontomedziag332GeriamojoVandens</vt:lpstr>
      <vt:lpstr>VAS073_F_Remontomedziag332GeriamojoVandens</vt:lpstr>
      <vt:lpstr>'Forma 4'!VAS073_F_Remontomedziag333GeriamojoVandens</vt:lpstr>
      <vt:lpstr>VAS073_F_Remontomedziag333GeriamojoVandens</vt:lpstr>
      <vt:lpstr>'Forma 4'!VAS073_F_Remontomedziag33IsViso</vt:lpstr>
      <vt:lpstr>VAS073_F_Remontomedziag33IsViso</vt:lpstr>
      <vt:lpstr>'Forma 4'!VAS073_F_Remontomedziag341NuotekuSurinkimas</vt:lpstr>
      <vt:lpstr>VAS073_F_Remontomedziag341NuotekuSurinkimas</vt:lpstr>
      <vt:lpstr>'Forma 4'!VAS073_F_Remontomedziag342NuotekuValymas</vt:lpstr>
      <vt:lpstr>VAS073_F_Remontomedziag342NuotekuValymas</vt:lpstr>
      <vt:lpstr>'Forma 4'!VAS073_F_Remontomedziag343NuotekuDumblo</vt:lpstr>
      <vt:lpstr>VAS073_F_Remontomedziag343NuotekuDumblo</vt:lpstr>
      <vt:lpstr>'Forma 4'!VAS073_F_Remontomedziag34IsViso</vt:lpstr>
      <vt:lpstr>VAS073_F_Remontomedziag34IsViso</vt:lpstr>
      <vt:lpstr>'Forma 4'!VAS073_F_Remontomedziag35PavirsiniuNuoteku</vt:lpstr>
      <vt:lpstr>VAS073_F_Remontomedziag35PavirsiniuNuoteku</vt:lpstr>
      <vt:lpstr>'Forma 4'!VAS073_F_Remontomedziag36KitosReguliuojamosios</vt:lpstr>
      <vt:lpstr>VAS073_F_Remontomedziag36KitosReguliuojamosios</vt:lpstr>
      <vt:lpstr>'Forma 4'!VAS073_F_Remontomedziag37KitosVeiklos</vt:lpstr>
      <vt:lpstr>VAS073_F_Remontomedziag37KitosVeiklos</vt:lpstr>
      <vt:lpstr>'Forma 4'!VAS073_F_Remontomedziag3Apskaitosveikla1</vt:lpstr>
      <vt:lpstr>VAS073_F_Remontomedziag3Apskaitosveikla1</vt:lpstr>
      <vt:lpstr>'Forma 4'!VAS073_F_Remontomedziag3Kitareguliuoja1</vt:lpstr>
      <vt:lpstr>VAS073_F_Remontomedziag3Kitareguliuoja1</vt:lpstr>
      <vt:lpstr>'Forma 4'!VAS073_F_Remontomedziag41IS</vt:lpstr>
      <vt:lpstr>VAS073_F_Remontomedziag41IS</vt:lpstr>
      <vt:lpstr>'Forma 4'!VAS073_F_Remontomedziag431GeriamojoVandens</vt:lpstr>
      <vt:lpstr>VAS073_F_Remontomedziag431GeriamojoVandens</vt:lpstr>
      <vt:lpstr>'Forma 4'!VAS073_F_Remontomedziag432GeriamojoVandens</vt:lpstr>
      <vt:lpstr>VAS073_F_Remontomedziag432GeriamojoVandens</vt:lpstr>
      <vt:lpstr>'Forma 4'!VAS073_F_Remontomedziag433GeriamojoVandens</vt:lpstr>
      <vt:lpstr>VAS073_F_Remontomedziag433GeriamojoVandens</vt:lpstr>
      <vt:lpstr>'Forma 4'!VAS073_F_Remontomedziag43IsViso</vt:lpstr>
      <vt:lpstr>VAS073_F_Remontomedziag43IsViso</vt:lpstr>
      <vt:lpstr>'Forma 4'!VAS073_F_Remontomedziag441NuotekuSurinkimas</vt:lpstr>
      <vt:lpstr>VAS073_F_Remontomedziag441NuotekuSurinkimas</vt:lpstr>
      <vt:lpstr>'Forma 4'!VAS073_F_Remontomedziag442NuotekuValymas</vt:lpstr>
      <vt:lpstr>VAS073_F_Remontomedziag442NuotekuValymas</vt:lpstr>
      <vt:lpstr>'Forma 4'!VAS073_F_Remontomedziag443NuotekuDumblo</vt:lpstr>
      <vt:lpstr>VAS073_F_Remontomedziag443NuotekuDumblo</vt:lpstr>
      <vt:lpstr>'Forma 4'!VAS073_F_Remontomedziag44IsViso</vt:lpstr>
      <vt:lpstr>VAS073_F_Remontomedziag44IsViso</vt:lpstr>
      <vt:lpstr>'Forma 4'!VAS073_F_Remontomedziag45PavirsiniuNuoteku</vt:lpstr>
      <vt:lpstr>VAS073_F_Remontomedziag45PavirsiniuNuoteku</vt:lpstr>
      <vt:lpstr>'Forma 4'!VAS073_F_Remontomedziag46KitosReguliuojamosios</vt:lpstr>
      <vt:lpstr>VAS073_F_Remontomedziag46KitosReguliuojamosios</vt:lpstr>
      <vt:lpstr>'Forma 4'!VAS073_F_Remontomedziag47KitosVeiklos</vt:lpstr>
      <vt:lpstr>VAS073_F_Remontomedziag47KitosVeiklos</vt:lpstr>
      <vt:lpstr>'Forma 4'!VAS073_F_Remontomedziag4Apskaitosveikla1</vt:lpstr>
      <vt:lpstr>VAS073_F_Remontomedziag4Apskaitosveikla1</vt:lpstr>
      <vt:lpstr>'Forma 4'!VAS073_F_Remontomedziag4Kitareguliuoja1</vt:lpstr>
      <vt:lpstr>VAS073_F_Remontomedziag4Kitareguliuoja1</vt:lpstr>
      <vt:lpstr>'Forma 4'!VAS073_F_Remontomedziag51IS</vt:lpstr>
      <vt:lpstr>VAS073_F_Remontomedziag51IS</vt:lpstr>
      <vt:lpstr>'Forma 4'!VAS073_F_Remontomedziag531GeriamojoVandens</vt:lpstr>
      <vt:lpstr>VAS073_F_Remontomedziag531GeriamojoVandens</vt:lpstr>
      <vt:lpstr>'Forma 4'!VAS073_F_Remontomedziag532GeriamojoVandens</vt:lpstr>
      <vt:lpstr>VAS073_F_Remontomedziag532GeriamojoVandens</vt:lpstr>
      <vt:lpstr>'Forma 4'!VAS073_F_Remontomedziag533GeriamojoVandens</vt:lpstr>
      <vt:lpstr>VAS073_F_Remontomedziag533GeriamojoVandens</vt:lpstr>
      <vt:lpstr>'Forma 4'!VAS073_F_Remontomedziag53IsViso</vt:lpstr>
      <vt:lpstr>VAS073_F_Remontomedziag53IsViso</vt:lpstr>
      <vt:lpstr>'Forma 4'!VAS073_F_Remontomedziag541NuotekuSurinkimas</vt:lpstr>
      <vt:lpstr>VAS073_F_Remontomedziag541NuotekuSurinkimas</vt:lpstr>
      <vt:lpstr>'Forma 4'!VAS073_F_Remontomedziag542NuotekuValymas</vt:lpstr>
      <vt:lpstr>VAS073_F_Remontomedziag542NuotekuValymas</vt:lpstr>
      <vt:lpstr>'Forma 4'!VAS073_F_Remontomedziag543NuotekuDumblo</vt:lpstr>
      <vt:lpstr>VAS073_F_Remontomedziag543NuotekuDumblo</vt:lpstr>
      <vt:lpstr>'Forma 4'!VAS073_F_Remontomedziag54IsViso</vt:lpstr>
      <vt:lpstr>VAS073_F_Remontomedziag54IsViso</vt:lpstr>
      <vt:lpstr>'Forma 4'!VAS073_F_Remontomedziag55PavirsiniuNuoteku</vt:lpstr>
      <vt:lpstr>VAS073_F_Remontomedziag55PavirsiniuNuoteku</vt:lpstr>
      <vt:lpstr>'Forma 4'!VAS073_F_Remontomedziag56KitosReguliuojamosios</vt:lpstr>
      <vt:lpstr>VAS073_F_Remontomedziag56KitosReguliuojamosios</vt:lpstr>
      <vt:lpstr>'Forma 4'!VAS073_F_Remontomedziag57KitosVeiklos</vt:lpstr>
      <vt:lpstr>VAS073_F_Remontomedziag57KitosVeiklos</vt:lpstr>
      <vt:lpstr>'Forma 4'!VAS073_F_Remontomedziag5Apskaitosveikla1</vt:lpstr>
      <vt:lpstr>VAS073_F_Remontomedziag5Apskaitosveikla1</vt:lpstr>
      <vt:lpstr>'Forma 4'!VAS073_F_Remontomedziag5Kitareguliuoja1</vt:lpstr>
      <vt:lpstr>VAS073_F_Remontomedziag5Kitareguliuoja1</vt:lpstr>
      <vt:lpstr>'Forma 4'!VAS073_F_Rinkodarosirpa11IS</vt:lpstr>
      <vt:lpstr>VAS073_F_Rinkodarosirpa11IS</vt:lpstr>
      <vt:lpstr>'Forma 4'!VAS073_F_Rinkodarosirpa131GeriamojoVandens</vt:lpstr>
      <vt:lpstr>VAS073_F_Rinkodarosirpa131GeriamojoVandens</vt:lpstr>
      <vt:lpstr>'Forma 4'!VAS073_F_Rinkodarosirpa132GeriamojoVandens</vt:lpstr>
      <vt:lpstr>VAS073_F_Rinkodarosirpa132GeriamojoVandens</vt:lpstr>
      <vt:lpstr>'Forma 4'!VAS073_F_Rinkodarosirpa133GeriamojoVandens</vt:lpstr>
      <vt:lpstr>VAS073_F_Rinkodarosirpa133GeriamojoVandens</vt:lpstr>
      <vt:lpstr>'Forma 4'!VAS073_F_Rinkodarosirpa13IsViso</vt:lpstr>
      <vt:lpstr>VAS073_F_Rinkodarosirpa13IsViso</vt:lpstr>
      <vt:lpstr>'Forma 4'!VAS073_F_Rinkodarosirpa141NuotekuSurinkimas</vt:lpstr>
      <vt:lpstr>VAS073_F_Rinkodarosirpa141NuotekuSurinkimas</vt:lpstr>
      <vt:lpstr>'Forma 4'!VAS073_F_Rinkodarosirpa142NuotekuValymas</vt:lpstr>
      <vt:lpstr>VAS073_F_Rinkodarosirpa142NuotekuValymas</vt:lpstr>
      <vt:lpstr>'Forma 4'!VAS073_F_Rinkodarosirpa143NuotekuDumblo</vt:lpstr>
      <vt:lpstr>VAS073_F_Rinkodarosirpa143NuotekuDumblo</vt:lpstr>
      <vt:lpstr>'Forma 4'!VAS073_F_Rinkodarosirpa14IsViso</vt:lpstr>
      <vt:lpstr>VAS073_F_Rinkodarosirpa14IsViso</vt:lpstr>
      <vt:lpstr>'Forma 4'!VAS073_F_Rinkodarosirpa15PavirsiniuNuoteku</vt:lpstr>
      <vt:lpstr>VAS073_F_Rinkodarosirpa15PavirsiniuNuoteku</vt:lpstr>
      <vt:lpstr>'Forma 4'!VAS073_F_Rinkodarosirpa16KitosReguliuojamosios</vt:lpstr>
      <vt:lpstr>VAS073_F_Rinkodarosirpa16KitosReguliuojamosios</vt:lpstr>
      <vt:lpstr>'Forma 4'!VAS073_F_Rinkodarosirpa17KitosVeiklos</vt:lpstr>
      <vt:lpstr>VAS073_F_Rinkodarosirpa17KitosVeiklos</vt:lpstr>
      <vt:lpstr>'Forma 4'!VAS073_F_Rinkodarosirpa1Apskaitosveikla1</vt:lpstr>
      <vt:lpstr>VAS073_F_Rinkodarosirpa1Apskaitosveikla1</vt:lpstr>
      <vt:lpstr>'Forma 4'!VAS073_F_Rinkodarosirpa1Kitareguliuoja1</vt:lpstr>
      <vt:lpstr>VAS073_F_Rinkodarosirpa1Kitareguliuoja1</vt:lpstr>
      <vt:lpstr>'Forma 4'!VAS073_F_Rinkodarosirpa21IS</vt:lpstr>
      <vt:lpstr>VAS073_F_Rinkodarosirpa21IS</vt:lpstr>
      <vt:lpstr>'Forma 4'!VAS073_F_Rinkodarosirpa231GeriamojoVandens</vt:lpstr>
      <vt:lpstr>VAS073_F_Rinkodarosirpa231GeriamojoVandens</vt:lpstr>
      <vt:lpstr>'Forma 4'!VAS073_F_Rinkodarosirpa232GeriamojoVandens</vt:lpstr>
      <vt:lpstr>VAS073_F_Rinkodarosirpa232GeriamojoVandens</vt:lpstr>
      <vt:lpstr>'Forma 4'!VAS073_F_Rinkodarosirpa233GeriamojoVandens</vt:lpstr>
      <vt:lpstr>VAS073_F_Rinkodarosirpa233GeriamojoVandens</vt:lpstr>
      <vt:lpstr>'Forma 4'!VAS073_F_Rinkodarosirpa23IsViso</vt:lpstr>
      <vt:lpstr>VAS073_F_Rinkodarosirpa23IsViso</vt:lpstr>
      <vt:lpstr>'Forma 4'!VAS073_F_Rinkodarosirpa241NuotekuSurinkimas</vt:lpstr>
      <vt:lpstr>VAS073_F_Rinkodarosirpa241NuotekuSurinkimas</vt:lpstr>
      <vt:lpstr>'Forma 4'!VAS073_F_Rinkodarosirpa242NuotekuValymas</vt:lpstr>
      <vt:lpstr>VAS073_F_Rinkodarosirpa242NuotekuValymas</vt:lpstr>
      <vt:lpstr>'Forma 4'!VAS073_F_Rinkodarosirpa243NuotekuDumblo</vt:lpstr>
      <vt:lpstr>VAS073_F_Rinkodarosirpa243NuotekuDumblo</vt:lpstr>
      <vt:lpstr>'Forma 4'!VAS073_F_Rinkodarosirpa24IsViso</vt:lpstr>
      <vt:lpstr>VAS073_F_Rinkodarosirpa24IsViso</vt:lpstr>
      <vt:lpstr>'Forma 4'!VAS073_F_Rinkodarosirpa25PavirsiniuNuoteku</vt:lpstr>
      <vt:lpstr>VAS073_F_Rinkodarosirpa25PavirsiniuNuoteku</vt:lpstr>
      <vt:lpstr>'Forma 4'!VAS073_F_Rinkodarosirpa26KitosReguliuojamosios</vt:lpstr>
      <vt:lpstr>VAS073_F_Rinkodarosirpa26KitosReguliuojamosios</vt:lpstr>
      <vt:lpstr>'Forma 4'!VAS073_F_Rinkodarosirpa27KitosVeiklos</vt:lpstr>
      <vt:lpstr>VAS073_F_Rinkodarosirpa27KitosVeiklos</vt:lpstr>
      <vt:lpstr>'Forma 4'!VAS073_F_Rinkodarosirpa2Apskaitosveikla1</vt:lpstr>
      <vt:lpstr>VAS073_F_Rinkodarosirpa2Apskaitosveikla1</vt:lpstr>
      <vt:lpstr>'Forma 4'!VAS073_F_Rinkodarosirpa2Kitareguliuoja1</vt:lpstr>
      <vt:lpstr>VAS073_F_Rinkodarosirpa2Kitareguliuoja1</vt:lpstr>
      <vt:lpstr>'Forma 4'!VAS073_F_Rinkodarosirpa31IS</vt:lpstr>
      <vt:lpstr>VAS073_F_Rinkodarosirpa31IS</vt:lpstr>
      <vt:lpstr>'Forma 4'!VAS073_F_Rinkodarosirpa331GeriamojoVandens</vt:lpstr>
      <vt:lpstr>VAS073_F_Rinkodarosirpa331GeriamojoVandens</vt:lpstr>
      <vt:lpstr>'Forma 4'!VAS073_F_Rinkodarosirpa332GeriamojoVandens</vt:lpstr>
      <vt:lpstr>VAS073_F_Rinkodarosirpa332GeriamojoVandens</vt:lpstr>
      <vt:lpstr>'Forma 4'!VAS073_F_Rinkodarosirpa333GeriamojoVandens</vt:lpstr>
      <vt:lpstr>VAS073_F_Rinkodarosirpa333GeriamojoVandens</vt:lpstr>
      <vt:lpstr>'Forma 4'!VAS073_F_Rinkodarosirpa33IsViso</vt:lpstr>
      <vt:lpstr>VAS073_F_Rinkodarosirpa33IsViso</vt:lpstr>
      <vt:lpstr>'Forma 4'!VAS073_F_Rinkodarosirpa341NuotekuSurinkimas</vt:lpstr>
      <vt:lpstr>VAS073_F_Rinkodarosirpa341NuotekuSurinkimas</vt:lpstr>
      <vt:lpstr>'Forma 4'!VAS073_F_Rinkodarosirpa342NuotekuValymas</vt:lpstr>
      <vt:lpstr>VAS073_F_Rinkodarosirpa342NuotekuValymas</vt:lpstr>
      <vt:lpstr>'Forma 4'!VAS073_F_Rinkodarosirpa343NuotekuDumblo</vt:lpstr>
      <vt:lpstr>VAS073_F_Rinkodarosirpa343NuotekuDumblo</vt:lpstr>
      <vt:lpstr>'Forma 4'!VAS073_F_Rinkodarosirpa34IsViso</vt:lpstr>
      <vt:lpstr>VAS073_F_Rinkodarosirpa34IsViso</vt:lpstr>
      <vt:lpstr>'Forma 4'!VAS073_F_Rinkodarosirpa35PavirsiniuNuoteku</vt:lpstr>
      <vt:lpstr>VAS073_F_Rinkodarosirpa35PavirsiniuNuoteku</vt:lpstr>
      <vt:lpstr>'Forma 4'!VAS073_F_Rinkodarosirpa36KitosReguliuojamosios</vt:lpstr>
      <vt:lpstr>VAS073_F_Rinkodarosirpa36KitosReguliuojamosios</vt:lpstr>
      <vt:lpstr>'Forma 4'!VAS073_F_Rinkodarosirpa37KitosVeiklos</vt:lpstr>
      <vt:lpstr>VAS073_F_Rinkodarosirpa37KitosVeiklos</vt:lpstr>
      <vt:lpstr>'Forma 4'!VAS073_F_Rinkodarosirpa3Apskaitosveikla1</vt:lpstr>
      <vt:lpstr>VAS073_F_Rinkodarosirpa3Apskaitosveikla1</vt:lpstr>
      <vt:lpstr>'Forma 4'!VAS073_F_Rinkodarosirpa3Kitareguliuoja1</vt:lpstr>
      <vt:lpstr>VAS073_F_Rinkodarosirpa3Kitareguliuoja1</vt:lpstr>
      <vt:lpstr>'Forma 4'!VAS073_F_Rinkodarosirpa41IS</vt:lpstr>
      <vt:lpstr>VAS073_F_Rinkodarosirpa41IS</vt:lpstr>
      <vt:lpstr>'Forma 4'!VAS073_F_Rinkodarosirpa431GeriamojoVandens</vt:lpstr>
      <vt:lpstr>VAS073_F_Rinkodarosirpa431GeriamojoVandens</vt:lpstr>
      <vt:lpstr>'Forma 4'!VAS073_F_Rinkodarosirpa432GeriamojoVandens</vt:lpstr>
      <vt:lpstr>VAS073_F_Rinkodarosirpa432GeriamojoVandens</vt:lpstr>
      <vt:lpstr>'Forma 4'!VAS073_F_Rinkodarosirpa433GeriamojoVandens</vt:lpstr>
      <vt:lpstr>VAS073_F_Rinkodarosirpa433GeriamojoVandens</vt:lpstr>
      <vt:lpstr>'Forma 4'!VAS073_F_Rinkodarosirpa43IsViso</vt:lpstr>
      <vt:lpstr>VAS073_F_Rinkodarosirpa43IsViso</vt:lpstr>
      <vt:lpstr>'Forma 4'!VAS073_F_Rinkodarosirpa441NuotekuSurinkimas</vt:lpstr>
      <vt:lpstr>VAS073_F_Rinkodarosirpa441NuotekuSurinkimas</vt:lpstr>
      <vt:lpstr>'Forma 4'!VAS073_F_Rinkodarosirpa442NuotekuValymas</vt:lpstr>
      <vt:lpstr>VAS073_F_Rinkodarosirpa442NuotekuValymas</vt:lpstr>
      <vt:lpstr>'Forma 4'!VAS073_F_Rinkodarosirpa443NuotekuDumblo</vt:lpstr>
      <vt:lpstr>VAS073_F_Rinkodarosirpa443NuotekuDumblo</vt:lpstr>
      <vt:lpstr>'Forma 4'!VAS073_F_Rinkodarosirpa44IsViso</vt:lpstr>
      <vt:lpstr>VAS073_F_Rinkodarosirpa44IsViso</vt:lpstr>
      <vt:lpstr>'Forma 4'!VAS073_F_Rinkodarosirpa45PavirsiniuNuoteku</vt:lpstr>
      <vt:lpstr>VAS073_F_Rinkodarosirpa45PavirsiniuNuoteku</vt:lpstr>
      <vt:lpstr>'Forma 4'!VAS073_F_Rinkodarosirpa46KitosReguliuojamosios</vt:lpstr>
      <vt:lpstr>VAS073_F_Rinkodarosirpa46KitosReguliuojamosios</vt:lpstr>
      <vt:lpstr>'Forma 4'!VAS073_F_Rinkodarosirpa47KitosVeiklos</vt:lpstr>
      <vt:lpstr>VAS073_F_Rinkodarosirpa47KitosVeiklos</vt:lpstr>
      <vt:lpstr>'Forma 4'!VAS073_F_Rinkodarosirpa4Apskaitosveikla1</vt:lpstr>
      <vt:lpstr>VAS073_F_Rinkodarosirpa4Apskaitosveikla1</vt:lpstr>
      <vt:lpstr>'Forma 4'!VAS073_F_Rinkodarosirpa4Kitareguliuoja1</vt:lpstr>
      <vt:lpstr>VAS073_F_Rinkodarosirpa4Kitareguliuoja1</vt:lpstr>
      <vt:lpstr>'Forma 4'!VAS073_F_Rysiupaslaugus11IS</vt:lpstr>
      <vt:lpstr>VAS073_F_Rysiupaslaugus11IS</vt:lpstr>
      <vt:lpstr>'Forma 4'!VAS073_F_Rysiupaslaugus131GeriamojoVandens</vt:lpstr>
      <vt:lpstr>VAS073_F_Rysiupaslaugus131GeriamojoVandens</vt:lpstr>
      <vt:lpstr>'Forma 4'!VAS073_F_Rysiupaslaugus132GeriamojoVandens</vt:lpstr>
      <vt:lpstr>VAS073_F_Rysiupaslaugus132GeriamojoVandens</vt:lpstr>
      <vt:lpstr>'Forma 4'!VAS073_F_Rysiupaslaugus133GeriamojoVandens</vt:lpstr>
      <vt:lpstr>VAS073_F_Rysiupaslaugus133GeriamojoVandens</vt:lpstr>
      <vt:lpstr>'Forma 4'!VAS073_F_Rysiupaslaugus13IsViso</vt:lpstr>
      <vt:lpstr>VAS073_F_Rysiupaslaugus13IsViso</vt:lpstr>
      <vt:lpstr>'Forma 4'!VAS073_F_Rysiupaslaugus141NuotekuSurinkimas</vt:lpstr>
      <vt:lpstr>VAS073_F_Rysiupaslaugus141NuotekuSurinkimas</vt:lpstr>
      <vt:lpstr>'Forma 4'!VAS073_F_Rysiupaslaugus142NuotekuValymas</vt:lpstr>
      <vt:lpstr>VAS073_F_Rysiupaslaugus142NuotekuValymas</vt:lpstr>
      <vt:lpstr>'Forma 4'!VAS073_F_Rysiupaslaugus143NuotekuDumblo</vt:lpstr>
      <vt:lpstr>VAS073_F_Rysiupaslaugus143NuotekuDumblo</vt:lpstr>
      <vt:lpstr>'Forma 4'!VAS073_F_Rysiupaslaugus14IsViso</vt:lpstr>
      <vt:lpstr>VAS073_F_Rysiupaslaugus14IsViso</vt:lpstr>
      <vt:lpstr>'Forma 4'!VAS073_F_Rysiupaslaugus15PavirsiniuNuoteku</vt:lpstr>
      <vt:lpstr>VAS073_F_Rysiupaslaugus15PavirsiniuNuoteku</vt:lpstr>
      <vt:lpstr>'Forma 4'!VAS073_F_Rysiupaslaugus16KitosReguliuojamosios</vt:lpstr>
      <vt:lpstr>VAS073_F_Rysiupaslaugus16KitosReguliuojamosios</vt:lpstr>
      <vt:lpstr>'Forma 4'!VAS073_F_Rysiupaslaugus17KitosVeiklos</vt:lpstr>
      <vt:lpstr>VAS073_F_Rysiupaslaugus17KitosVeiklos</vt:lpstr>
      <vt:lpstr>'Forma 4'!VAS073_F_Rysiupaslaugus1Apskaitosveikla1</vt:lpstr>
      <vt:lpstr>VAS073_F_Rysiupaslaugus1Apskaitosveikla1</vt:lpstr>
      <vt:lpstr>'Forma 4'!VAS073_F_Rysiupaslaugus1Kitareguliuoja1</vt:lpstr>
      <vt:lpstr>VAS073_F_Rysiupaslaugus1Kitareguliuoja1</vt:lpstr>
      <vt:lpstr>'Forma 4'!VAS073_F_Rysiupaslaugus21IS</vt:lpstr>
      <vt:lpstr>VAS073_F_Rysiupaslaugus21IS</vt:lpstr>
      <vt:lpstr>'Forma 4'!VAS073_F_Rysiupaslaugus231GeriamojoVandens</vt:lpstr>
      <vt:lpstr>VAS073_F_Rysiupaslaugus231GeriamojoVandens</vt:lpstr>
      <vt:lpstr>'Forma 4'!VAS073_F_Rysiupaslaugus232GeriamojoVandens</vt:lpstr>
      <vt:lpstr>VAS073_F_Rysiupaslaugus232GeriamojoVandens</vt:lpstr>
      <vt:lpstr>'Forma 4'!VAS073_F_Rysiupaslaugus233GeriamojoVandens</vt:lpstr>
      <vt:lpstr>VAS073_F_Rysiupaslaugus233GeriamojoVandens</vt:lpstr>
      <vt:lpstr>'Forma 4'!VAS073_F_Rysiupaslaugus23IsViso</vt:lpstr>
      <vt:lpstr>VAS073_F_Rysiupaslaugus23IsViso</vt:lpstr>
      <vt:lpstr>'Forma 4'!VAS073_F_Rysiupaslaugus241NuotekuSurinkimas</vt:lpstr>
      <vt:lpstr>VAS073_F_Rysiupaslaugus241NuotekuSurinkimas</vt:lpstr>
      <vt:lpstr>'Forma 4'!VAS073_F_Rysiupaslaugus242NuotekuValymas</vt:lpstr>
      <vt:lpstr>VAS073_F_Rysiupaslaugus242NuotekuValymas</vt:lpstr>
      <vt:lpstr>'Forma 4'!VAS073_F_Rysiupaslaugus243NuotekuDumblo</vt:lpstr>
      <vt:lpstr>VAS073_F_Rysiupaslaugus243NuotekuDumblo</vt:lpstr>
      <vt:lpstr>'Forma 4'!VAS073_F_Rysiupaslaugus24IsViso</vt:lpstr>
      <vt:lpstr>VAS073_F_Rysiupaslaugus24IsViso</vt:lpstr>
      <vt:lpstr>'Forma 4'!VAS073_F_Rysiupaslaugus25PavirsiniuNuoteku</vt:lpstr>
      <vt:lpstr>VAS073_F_Rysiupaslaugus25PavirsiniuNuoteku</vt:lpstr>
      <vt:lpstr>'Forma 4'!VAS073_F_Rysiupaslaugus26KitosReguliuojamosios</vt:lpstr>
      <vt:lpstr>VAS073_F_Rysiupaslaugus26KitosReguliuojamosios</vt:lpstr>
      <vt:lpstr>'Forma 4'!VAS073_F_Rysiupaslaugus27KitosVeiklos</vt:lpstr>
      <vt:lpstr>VAS073_F_Rysiupaslaugus27KitosVeiklos</vt:lpstr>
      <vt:lpstr>'Forma 4'!VAS073_F_Rysiupaslaugus2Apskaitosveikla1</vt:lpstr>
      <vt:lpstr>VAS073_F_Rysiupaslaugus2Apskaitosveikla1</vt:lpstr>
      <vt:lpstr>'Forma 4'!VAS073_F_Rysiupaslaugus2Kitareguliuoja1</vt:lpstr>
      <vt:lpstr>VAS073_F_Rysiupaslaugus2Kitareguliuoja1</vt:lpstr>
      <vt:lpstr>'Forma 4'!VAS073_F_Rysiupaslaugus31IS</vt:lpstr>
      <vt:lpstr>VAS073_F_Rysiupaslaugus31IS</vt:lpstr>
      <vt:lpstr>'Forma 4'!VAS073_F_Rysiupaslaugus331GeriamojoVandens</vt:lpstr>
      <vt:lpstr>VAS073_F_Rysiupaslaugus331GeriamojoVandens</vt:lpstr>
      <vt:lpstr>'Forma 4'!VAS073_F_Rysiupaslaugus332GeriamojoVandens</vt:lpstr>
      <vt:lpstr>VAS073_F_Rysiupaslaugus332GeriamojoVandens</vt:lpstr>
      <vt:lpstr>'Forma 4'!VAS073_F_Rysiupaslaugus333GeriamojoVandens</vt:lpstr>
      <vt:lpstr>VAS073_F_Rysiupaslaugus333GeriamojoVandens</vt:lpstr>
      <vt:lpstr>'Forma 4'!VAS073_F_Rysiupaslaugus33IsViso</vt:lpstr>
      <vt:lpstr>VAS073_F_Rysiupaslaugus33IsViso</vt:lpstr>
      <vt:lpstr>'Forma 4'!VAS073_F_Rysiupaslaugus341NuotekuSurinkimas</vt:lpstr>
      <vt:lpstr>VAS073_F_Rysiupaslaugus341NuotekuSurinkimas</vt:lpstr>
      <vt:lpstr>'Forma 4'!VAS073_F_Rysiupaslaugus342NuotekuValymas</vt:lpstr>
      <vt:lpstr>VAS073_F_Rysiupaslaugus342NuotekuValymas</vt:lpstr>
      <vt:lpstr>'Forma 4'!VAS073_F_Rysiupaslaugus343NuotekuDumblo</vt:lpstr>
      <vt:lpstr>VAS073_F_Rysiupaslaugus343NuotekuDumblo</vt:lpstr>
      <vt:lpstr>'Forma 4'!VAS073_F_Rysiupaslaugus34IsViso</vt:lpstr>
      <vt:lpstr>VAS073_F_Rysiupaslaugus34IsViso</vt:lpstr>
      <vt:lpstr>'Forma 4'!VAS073_F_Rysiupaslaugus35PavirsiniuNuoteku</vt:lpstr>
      <vt:lpstr>VAS073_F_Rysiupaslaugus35PavirsiniuNuoteku</vt:lpstr>
      <vt:lpstr>'Forma 4'!VAS073_F_Rysiupaslaugus36KitosReguliuojamosios</vt:lpstr>
      <vt:lpstr>VAS073_F_Rysiupaslaugus36KitosReguliuojamosios</vt:lpstr>
      <vt:lpstr>'Forma 4'!VAS073_F_Rysiupaslaugus37KitosVeiklos</vt:lpstr>
      <vt:lpstr>VAS073_F_Rysiupaslaugus37KitosVeiklos</vt:lpstr>
      <vt:lpstr>'Forma 4'!VAS073_F_Rysiupaslaugus3Apskaitosveikla1</vt:lpstr>
      <vt:lpstr>VAS073_F_Rysiupaslaugus3Apskaitosveikla1</vt:lpstr>
      <vt:lpstr>'Forma 4'!VAS073_F_Rysiupaslaugus3Kitareguliuoja1</vt:lpstr>
      <vt:lpstr>VAS073_F_Rysiupaslaugus3Kitareguliuoja1</vt:lpstr>
      <vt:lpstr>'Forma 4'!VAS073_F_Rysiupaslaugus41IS</vt:lpstr>
      <vt:lpstr>VAS073_F_Rysiupaslaugus41IS</vt:lpstr>
      <vt:lpstr>'Forma 4'!VAS073_F_Rysiupaslaugus431GeriamojoVandens</vt:lpstr>
      <vt:lpstr>VAS073_F_Rysiupaslaugus431GeriamojoVandens</vt:lpstr>
      <vt:lpstr>'Forma 4'!VAS073_F_Rysiupaslaugus432GeriamojoVandens</vt:lpstr>
      <vt:lpstr>VAS073_F_Rysiupaslaugus432GeriamojoVandens</vt:lpstr>
      <vt:lpstr>'Forma 4'!VAS073_F_Rysiupaslaugus433GeriamojoVandens</vt:lpstr>
      <vt:lpstr>VAS073_F_Rysiupaslaugus433GeriamojoVandens</vt:lpstr>
      <vt:lpstr>'Forma 4'!VAS073_F_Rysiupaslaugus43IsViso</vt:lpstr>
      <vt:lpstr>VAS073_F_Rysiupaslaugus43IsViso</vt:lpstr>
      <vt:lpstr>'Forma 4'!VAS073_F_Rysiupaslaugus441NuotekuSurinkimas</vt:lpstr>
      <vt:lpstr>VAS073_F_Rysiupaslaugus441NuotekuSurinkimas</vt:lpstr>
      <vt:lpstr>'Forma 4'!VAS073_F_Rysiupaslaugus442NuotekuValymas</vt:lpstr>
      <vt:lpstr>VAS073_F_Rysiupaslaugus442NuotekuValymas</vt:lpstr>
      <vt:lpstr>'Forma 4'!VAS073_F_Rysiupaslaugus443NuotekuDumblo</vt:lpstr>
      <vt:lpstr>VAS073_F_Rysiupaslaugus443NuotekuDumblo</vt:lpstr>
      <vt:lpstr>'Forma 4'!VAS073_F_Rysiupaslaugus44IsViso</vt:lpstr>
      <vt:lpstr>VAS073_F_Rysiupaslaugus44IsViso</vt:lpstr>
      <vt:lpstr>'Forma 4'!VAS073_F_Rysiupaslaugus45PavirsiniuNuoteku</vt:lpstr>
      <vt:lpstr>VAS073_F_Rysiupaslaugus45PavirsiniuNuoteku</vt:lpstr>
      <vt:lpstr>'Forma 4'!VAS073_F_Rysiupaslaugus46KitosReguliuojamosios</vt:lpstr>
      <vt:lpstr>VAS073_F_Rysiupaslaugus46KitosReguliuojamosios</vt:lpstr>
      <vt:lpstr>'Forma 4'!VAS073_F_Rysiupaslaugus47KitosVeiklos</vt:lpstr>
      <vt:lpstr>VAS073_F_Rysiupaslaugus47KitosVeiklos</vt:lpstr>
      <vt:lpstr>'Forma 4'!VAS073_F_Rysiupaslaugus4Apskaitosveikla1</vt:lpstr>
      <vt:lpstr>VAS073_F_Rysiupaslaugus4Apskaitosveikla1</vt:lpstr>
      <vt:lpstr>'Forma 4'!VAS073_F_Rysiupaslaugus4Kitareguliuoja1</vt:lpstr>
      <vt:lpstr>VAS073_F_Rysiupaslaugus4Kitareguliuoja1</vt:lpstr>
      <vt:lpstr>'Forma 4'!VAS073_F_Silumosenergij11IS</vt:lpstr>
      <vt:lpstr>VAS073_F_Silumosenergij11IS</vt:lpstr>
      <vt:lpstr>'Forma 4'!VAS073_F_Silumosenergij131GeriamojoVandens</vt:lpstr>
      <vt:lpstr>VAS073_F_Silumosenergij131GeriamojoVandens</vt:lpstr>
      <vt:lpstr>'Forma 4'!VAS073_F_Silumosenergij132GeriamojoVandens</vt:lpstr>
      <vt:lpstr>VAS073_F_Silumosenergij132GeriamojoVandens</vt:lpstr>
      <vt:lpstr>'Forma 4'!VAS073_F_Silumosenergij133GeriamojoVandens</vt:lpstr>
      <vt:lpstr>VAS073_F_Silumosenergij133GeriamojoVandens</vt:lpstr>
      <vt:lpstr>'Forma 4'!VAS073_F_Silumosenergij13IsViso</vt:lpstr>
      <vt:lpstr>VAS073_F_Silumosenergij13IsViso</vt:lpstr>
      <vt:lpstr>'Forma 4'!VAS073_F_Silumosenergij141NuotekuSurinkimas</vt:lpstr>
      <vt:lpstr>VAS073_F_Silumosenergij141NuotekuSurinkimas</vt:lpstr>
      <vt:lpstr>'Forma 4'!VAS073_F_Silumosenergij142NuotekuValymas</vt:lpstr>
      <vt:lpstr>VAS073_F_Silumosenergij142NuotekuValymas</vt:lpstr>
      <vt:lpstr>'Forma 4'!VAS073_F_Silumosenergij143NuotekuDumblo</vt:lpstr>
      <vt:lpstr>VAS073_F_Silumosenergij143NuotekuDumblo</vt:lpstr>
      <vt:lpstr>'Forma 4'!VAS073_F_Silumosenergij14IsViso</vt:lpstr>
      <vt:lpstr>VAS073_F_Silumosenergij14IsViso</vt:lpstr>
      <vt:lpstr>'Forma 4'!VAS073_F_Silumosenergij15PavirsiniuNuoteku</vt:lpstr>
      <vt:lpstr>VAS073_F_Silumosenergij15PavirsiniuNuoteku</vt:lpstr>
      <vt:lpstr>'Forma 4'!VAS073_F_Silumosenergij16KitosReguliuojamosios</vt:lpstr>
      <vt:lpstr>VAS073_F_Silumosenergij16KitosReguliuojamosios</vt:lpstr>
      <vt:lpstr>'Forma 4'!VAS073_F_Silumosenergij17KitosVeiklos</vt:lpstr>
      <vt:lpstr>VAS073_F_Silumosenergij17KitosVeiklos</vt:lpstr>
      <vt:lpstr>'Forma 4'!VAS073_F_Silumosenergij1Apskaitosveikla1</vt:lpstr>
      <vt:lpstr>VAS073_F_Silumosenergij1Apskaitosveikla1</vt:lpstr>
      <vt:lpstr>'Forma 4'!VAS073_F_Silumosenergij1Kitareguliuoja1</vt:lpstr>
      <vt:lpstr>VAS073_F_Silumosenergij1Kitareguliuoja1</vt:lpstr>
      <vt:lpstr>'Forma 4'!VAS073_F_Silumosenergij21IS</vt:lpstr>
      <vt:lpstr>VAS073_F_Silumosenergij21IS</vt:lpstr>
      <vt:lpstr>'Forma 4'!VAS073_F_Silumosenergij231GeriamojoVandens</vt:lpstr>
      <vt:lpstr>VAS073_F_Silumosenergij231GeriamojoVandens</vt:lpstr>
      <vt:lpstr>'Forma 4'!VAS073_F_Silumosenergij232GeriamojoVandens</vt:lpstr>
      <vt:lpstr>VAS073_F_Silumosenergij232GeriamojoVandens</vt:lpstr>
      <vt:lpstr>'Forma 4'!VAS073_F_Silumosenergij233GeriamojoVandens</vt:lpstr>
      <vt:lpstr>VAS073_F_Silumosenergij233GeriamojoVandens</vt:lpstr>
      <vt:lpstr>'Forma 4'!VAS073_F_Silumosenergij23IsViso</vt:lpstr>
      <vt:lpstr>VAS073_F_Silumosenergij23IsViso</vt:lpstr>
      <vt:lpstr>'Forma 4'!VAS073_F_Silumosenergij241NuotekuSurinkimas</vt:lpstr>
      <vt:lpstr>VAS073_F_Silumosenergij241NuotekuSurinkimas</vt:lpstr>
      <vt:lpstr>'Forma 4'!VAS073_F_Silumosenergij242NuotekuValymas</vt:lpstr>
      <vt:lpstr>VAS073_F_Silumosenergij242NuotekuValymas</vt:lpstr>
      <vt:lpstr>'Forma 4'!VAS073_F_Silumosenergij243NuotekuDumblo</vt:lpstr>
      <vt:lpstr>VAS073_F_Silumosenergij243NuotekuDumblo</vt:lpstr>
      <vt:lpstr>'Forma 4'!VAS073_F_Silumosenergij24IsViso</vt:lpstr>
      <vt:lpstr>VAS073_F_Silumosenergij24IsViso</vt:lpstr>
      <vt:lpstr>'Forma 4'!VAS073_F_Silumosenergij25PavirsiniuNuoteku</vt:lpstr>
      <vt:lpstr>VAS073_F_Silumosenergij25PavirsiniuNuoteku</vt:lpstr>
      <vt:lpstr>'Forma 4'!VAS073_F_Silumosenergij26KitosReguliuojamosios</vt:lpstr>
      <vt:lpstr>VAS073_F_Silumosenergij26KitosReguliuojamosios</vt:lpstr>
      <vt:lpstr>'Forma 4'!VAS073_F_Silumosenergij27KitosVeiklos</vt:lpstr>
      <vt:lpstr>VAS073_F_Silumosenergij27KitosVeiklos</vt:lpstr>
      <vt:lpstr>'Forma 4'!VAS073_F_Silumosenergij2Apskaitosveikla1</vt:lpstr>
      <vt:lpstr>VAS073_F_Silumosenergij2Apskaitosveikla1</vt:lpstr>
      <vt:lpstr>'Forma 4'!VAS073_F_Silumosenergij2Kitareguliuoja1</vt:lpstr>
      <vt:lpstr>VAS073_F_Silumosenergij2Kitareguliuoja1</vt:lpstr>
      <vt:lpstr>'Forma 4'!VAS073_F_Silumosenergij31IS</vt:lpstr>
      <vt:lpstr>VAS073_F_Silumosenergij31IS</vt:lpstr>
      <vt:lpstr>'Forma 4'!VAS073_F_Silumosenergij331GeriamojoVandens</vt:lpstr>
      <vt:lpstr>VAS073_F_Silumosenergij331GeriamojoVandens</vt:lpstr>
      <vt:lpstr>'Forma 4'!VAS073_F_Silumosenergij332GeriamojoVandens</vt:lpstr>
      <vt:lpstr>VAS073_F_Silumosenergij332GeriamojoVandens</vt:lpstr>
      <vt:lpstr>'Forma 4'!VAS073_F_Silumosenergij333GeriamojoVandens</vt:lpstr>
      <vt:lpstr>VAS073_F_Silumosenergij333GeriamojoVandens</vt:lpstr>
      <vt:lpstr>'Forma 4'!VAS073_F_Silumosenergij33IsViso</vt:lpstr>
      <vt:lpstr>VAS073_F_Silumosenergij33IsViso</vt:lpstr>
      <vt:lpstr>'Forma 4'!VAS073_F_Silumosenergij341NuotekuSurinkimas</vt:lpstr>
      <vt:lpstr>VAS073_F_Silumosenergij341NuotekuSurinkimas</vt:lpstr>
      <vt:lpstr>'Forma 4'!VAS073_F_Silumosenergij342NuotekuValymas</vt:lpstr>
      <vt:lpstr>VAS073_F_Silumosenergij342NuotekuValymas</vt:lpstr>
      <vt:lpstr>'Forma 4'!VAS073_F_Silumosenergij343NuotekuDumblo</vt:lpstr>
      <vt:lpstr>VAS073_F_Silumosenergij343NuotekuDumblo</vt:lpstr>
      <vt:lpstr>'Forma 4'!VAS073_F_Silumosenergij34IsViso</vt:lpstr>
      <vt:lpstr>VAS073_F_Silumosenergij34IsViso</vt:lpstr>
      <vt:lpstr>'Forma 4'!VAS073_F_Silumosenergij35PavirsiniuNuoteku</vt:lpstr>
      <vt:lpstr>VAS073_F_Silumosenergij35PavirsiniuNuoteku</vt:lpstr>
      <vt:lpstr>'Forma 4'!VAS073_F_Silumosenergij36KitosReguliuojamosios</vt:lpstr>
      <vt:lpstr>VAS073_F_Silumosenergij36KitosReguliuojamosios</vt:lpstr>
      <vt:lpstr>'Forma 4'!VAS073_F_Silumosenergij37KitosVeiklos</vt:lpstr>
      <vt:lpstr>VAS073_F_Silumosenergij37KitosVeiklos</vt:lpstr>
      <vt:lpstr>'Forma 4'!VAS073_F_Silumosenergij3Apskaitosveikla1</vt:lpstr>
      <vt:lpstr>VAS073_F_Silumosenergij3Apskaitosveikla1</vt:lpstr>
      <vt:lpstr>'Forma 4'!VAS073_F_Silumosenergij3Kitareguliuoja1</vt:lpstr>
      <vt:lpstr>VAS073_F_Silumosenergij3Kitareguliuoja1</vt:lpstr>
      <vt:lpstr>'Forma 4'!VAS073_F_Silumosenergij41IS</vt:lpstr>
      <vt:lpstr>VAS073_F_Silumosenergij41IS</vt:lpstr>
      <vt:lpstr>'Forma 4'!VAS073_F_Silumosenergij431GeriamojoVandens</vt:lpstr>
      <vt:lpstr>VAS073_F_Silumosenergij431GeriamojoVandens</vt:lpstr>
      <vt:lpstr>'Forma 4'!VAS073_F_Silumosenergij432GeriamojoVandens</vt:lpstr>
      <vt:lpstr>VAS073_F_Silumosenergij432GeriamojoVandens</vt:lpstr>
      <vt:lpstr>'Forma 4'!VAS073_F_Silumosenergij433GeriamojoVandens</vt:lpstr>
      <vt:lpstr>VAS073_F_Silumosenergij433GeriamojoVandens</vt:lpstr>
      <vt:lpstr>'Forma 4'!VAS073_F_Silumosenergij43IsViso</vt:lpstr>
      <vt:lpstr>VAS073_F_Silumosenergij43IsViso</vt:lpstr>
      <vt:lpstr>'Forma 4'!VAS073_F_Silumosenergij441NuotekuSurinkimas</vt:lpstr>
      <vt:lpstr>VAS073_F_Silumosenergij441NuotekuSurinkimas</vt:lpstr>
      <vt:lpstr>'Forma 4'!VAS073_F_Silumosenergij442NuotekuValymas</vt:lpstr>
      <vt:lpstr>VAS073_F_Silumosenergij442NuotekuValymas</vt:lpstr>
      <vt:lpstr>'Forma 4'!VAS073_F_Silumosenergij443NuotekuDumblo</vt:lpstr>
      <vt:lpstr>VAS073_F_Silumosenergij443NuotekuDumblo</vt:lpstr>
      <vt:lpstr>'Forma 4'!VAS073_F_Silumosenergij44IsViso</vt:lpstr>
      <vt:lpstr>VAS073_F_Silumosenergij44IsViso</vt:lpstr>
      <vt:lpstr>'Forma 4'!VAS073_F_Silumosenergij45PavirsiniuNuoteku</vt:lpstr>
      <vt:lpstr>VAS073_F_Silumosenergij45PavirsiniuNuoteku</vt:lpstr>
      <vt:lpstr>'Forma 4'!VAS073_F_Silumosenergij46KitosReguliuojamosios</vt:lpstr>
      <vt:lpstr>VAS073_F_Silumosenergij46KitosReguliuojamosios</vt:lpstr>
      <vt:lpstr>'Forma 4'!VAS073_F_Silumosenergij47KitosVeiklos</vt:lpstr>
      <vt:lpstr>VAS073_F_Silumosenergij47KitosVeiklos</vt:lpstr>
      <vt:lpstr>'Forma 4'!VAS073_F_Silumosenergij4Apskaitosveikla1</vt:lpstr>
      <vt:lpstr>VAS073_F_Silumosenergij4Apskaitosveikla1</vt:lpstr>
      <vt:lpstr>'Forma 4'!VAS073_F_Silumosenergij4Kitareguliuoja1</vt:lpstr>
      <vt:lpstr>VAS073_F_Silumosenergij4Kitareguliuoja1</vt:lpstr>
      <vt:lpstr>'Forma 4'!VAS073_F_Silumosenergij51IS</vt:lpstr>
      <vt:lpstr>VAS073_F_Silumosenergij51IS</vt:lpstr>
      <vt:lpstr>'Forma 4'!VAS073_F_Silumosenergij531GeriamojoVandens</vt:lpstr>
      <vt:lpstr>VAS073_F_Silumosenergij531GeriamojoVandens</vt:lpstr>
      <vt:lpstr>'Forma 4'!VAS073_F_Silumosenergij532GeriamojoVandens</vt:lpstr>
      <vt:lpstr>VAS073_F_Silumosenergij532GeriamojoVandens</vt:lpstr>
      <vt:lpstr>'Forma 4'!VAS073_F_Silumosenergij533GeriamojoVandens</vt:lpstr>
      <vt:lpstr>VAS073_F_Silumosenergij533GeriamojoVandens</vt:lpstr>
      <vt:lpstr>'Forma 4'!VAS073_F_Silumosenergij53IsViso</vt:lpstr>
      <vt:lpstr>VAS073_F_Silumosenergij53IsViso</vt:lpstr>
      <vt:lpstr>'Forma 4'!VAS073_F_Silumosenergij541NuotekuSurinkimas</vt:lpstr>
      <vt:lpstr>VAS073_F_Silumosenergij541NuotekuSurinkimas</vt:lpstr>
      <vt:lpstr>'Forma 4'!VAS073_F_Silumosenergij542NuotekuValymas</vt:lpstr>
      <vt:lpstr>VAS073_F_Silumosenergij542NuotekuValymas</vt:lpstr>
      <vt:lpstr>'Forma 4'!VAS073_F_Silumosenergij543NuotekuDumblo</vt:lpstr>
      <vt:lpstr>VAS073_F_Silumosenergij543NuotekuDumblo</vt:lpstr>
      <vt:lpstr>'Forma 4'!VAS073_F_Silumosenergij54IsViso</vt:lpstr>
      <vt:lpstr>VAS073_F_Silumosenergij54IsViso</vt:lpstr>
      <vt:lpstr>'Forma 4'!VAS073_F_Silumosenergij55PavirsiniuNuoteku</vt:lpstr>
      <vt:lpstr>VAS073_F_Silumosenergij55PavirsiniuNuoteku</vt:lpstr>
      <vt:lpstr>'Forma 4'!VAS073_F_Silumosenergij56KitosReguliuojamosios</vt:lpstr>
      <vt:lpstr>VAS073_F_Silumosenergij56KitosReguliuojamosios</vt:lpstr>
      <vt:lpstr>'Forma 4'!VAS073_F_Silumosenergij57KitosVeiklos</vt:lpstr>
      <vt:lpstr>VAS073_F_Silumosenergij57KitosVeiklos</vt:lpstr>
      <vt:lpstr>'Forma 4'!VAS073_F_Silumosenergij5Apskaitosveikla1</vt:lpstr>
      <vt:lpstr>VAS073_F_Silumosenergij5Apskaitosveikla1</vt:lpstr>
      <vt:lpstr>'Forma 4'!VAS073_F_Silumosenergij5Kitareguliuoja1</vt:lpstr>
      <vt:lpstr>VAS073_F_Silumosenergij5Kitareguliuoja1</vt:lpstr>
      <vt:lpstr>'Forma 4'!VAS073_F_Silumosenergij61IS</vt:lpstr>
      <vt:lpstr>VAS073_F_Silumosenergij61IS</vt:lpstr>
      <vt:lpstr>'Forma 4'!VAS073_F_Silumosenergij631GeriamojoVandens</vt:lpstr>
      <vt:lpstr>VAS073_F_Silumosenergij631GeriamojoVandens</vt:lpstr>
      <vt:lpstr>'Forma 4'!VAS073_F_Silumosenergij632GeriamojoVandens</vt:lpstr>
      <vt:lpstr>VAS073_F_Silumosenergij632GeriamojoVandens</vt:lpstr>
      <vt:lpstr>'Forma 4'!VAS073_F_Silumosenergij633GeriamojoVandens</vt:lpstr>
      <vt:lpstr>VAS073_F_Silumosenergij633GeriamojoVandens</vt:lpstr>
      <vt:lpstr>'Forma 4'!VAS073_F_Silumosenergij63IsViso</vt:lpstr>
      <vt:lpstr>VAS073_F_Silumosenergij63IsViso</vt:lpstr>
      <vt:lpstr>'Forma 4'!VAS073_F_Silumosenergij641NuotekuSurinkimas</vt:lpstr>
      <vt:lpstr>VAS073_F_Silumosenergij641NuotekuSurinkimas</vt:lpstr>
      <vt:lpstr>'Forma 4'!VAS073_F_Silumosenergij642NuotekuValymas</vt:lpstr>
      <vt:lpstr>VAS073_F_Silumosenergij642NuotekuValymas</vt:lpstr>
      <vt:lpstr>'Forma 4'!VAS073_F_Silumosenergij643NuotekuDumblo</vt:lpstr>
      <vt:lpstr>VAS073_F_Silumosenergij643NuotekuDumblo</vt:lpstr>
      <vt:lpstr>'Forma 4'!VAS073_F_Silumosenergij64IsViso</vt:lpstr>
      <vt:lpstr>VAS073_F_Silumosenergij64IsViso</vt:lpstr>
      <vt:lpstr>'Forma 4'!VAS073_F_Silumosenergij65PavirsiniuNuoteku</vt:lpstr>
      <vt:lpstr>VAS073_F_Silumosenergij65PavirsiniuNuoteku</vt:lpstr>
      <vt:lpstr>'Forma 4'!VAS073_F_Silumosenergij66KitosReguliuojamosios</vt:lpstr>
      <vt:lpstr>VAS073_F_Silumosenergij66KitosReguliuojamosios</vt:lpstr>
      <vt:lpstr>'Forma 4'!VAS073_F_Silumosenergij67KitosVeiklos</vt:lpstr>
      <vt:lpstr>VAS073_F_Silumosenergij67KitosVeiklos</vt:lpstr>
      <vt:lpstr>'Forma 4'!VAS073_F_Silumosenergij6Apskaitosveikla1</vt:lpstr>
      <vt:lpstr>VAS073_F_Silumosenergij6Apskaitosveikla1</vt:lpstr>
      <vt:lpstr>'Forma 4'!VAS073_F_Silumosenergij6Kitareguliuoja1</vt:lpstr>
      <vt:lpstr>VAS073_F_Silumosenergij6Kitareguliuoja1</vt:lpstr>
      <vt:lpstr>'Forma 4'!VAS073_F_Silumosenergij71IS</vt:lpstr>
      <vt:lpstr>VAS073_F_Silumosenergij71IS</vt:lpstr>
      <vt:lpstr>'Forma 4'!VAS073_F_Silumosenergij731GeriamojoVandens</vt:lpstr>
      <vt:lpstr>VAS073_F_Silumosenergij731GeriamojoVandens</vt:lpstr>
      <vt:lpstr>'Forma 4'!VAS073_F_Silumosenergij732GeriamojoVandens</vt:lpstr>
      <vt:lpstr>VAS073_F_Silumosenergij732GeriamojoVandens</vt:lpstr>
      <vt:lpstr>'Forma 4'!VAS073_F_Silumosenergij733GeriamojoVandens</vt:lpstr>
      <vt:lpstr>VAS073_F_Silumosenergij733GeriamojoVandens</vt:lpstr>
      <vt:lpstr>'Forma 4'!VAS073_F_Silumosenergij73IsViso</vt:lpstr>
      <vt:lpstr>VAS073_F_Silumosenergij73IsViso</vt:lpstr>
      <vt:lpstr>'Forma 4'!VAS073_F_Silumosenergij741NuotekuSurinkimas</vt:lpstr>
      <vt:lpstr>VAS073_F_Silumosenergij741NuotekuSurinkimas</vt:lpstr>
      <vt:lpstr>'Forma 4'!VAS073_F_Silumosenergij742NuotekuValymas</vt:lpstr>
      <vt:lpstr>VAS073_F_Silumosenergij742NuotekuValymas</vt:lpstr>
      <vt:lpstr>'Forma 4'!VAS073_F_Silumosenergij743NuotekuDumblo</vt:lpstr>
      <vt:lpstr>VAS073_F_Silumosenergij743NuotekuDumblo</vt:lpstr>
      <vt:lpstr>'Forma 4'!VAS073_F_Silumosenergij74IsViso</vt:lpstr>
      <vt:lpstr>VAS073_F_Silumosenergij74IsViso</vt:lpstr>
      <vt:lpstr>'Forma 4'!VAS073_F_Silumosenergij75PavirsiniuNuoteku</vt:lpstr>
      <vt:lpstr>VAS073_F_Silumosenergij75PavirsiniuNuoteku</vt:lpstr>
      <vt:lpstr>'Forma 4'!VAS073_F_Silumosenergij76KitosReguliuojamosios</vt:lpstr>
      <vt:lpstr>VAS073_F_Silumosenergij76KitosReguliuojamosios</vt:lpstr>
      <vt:lpstr>'Forma 4'!VAS073_F_Silumosenergij77KitosVeiklos</vt:lpstr>
      <vt:lpstr>VAS073_F_Silumosenergij77KitosVeiklos</vt:lpstr>
      <vt:lpstr>'Forma 4'!VAS073_F_Silumosenergij7Apskaitosveikla1</vt:lpstr>
      <vt:lpstr>VAS073_F_Silumosenergij7Apskaitosveikla1</vt:lpstr>
      <vt:lpstr>'Forma 4'!VAS073_F_Silumosenergij7Kitareguliuoja1</vt:lpstr>
      <vt:lpstr>VAS073_F_Silumosenergij7Kitareguliuoja1</vt:lpstr>
      <vt:lpstr>'Forma 4'!VAS073_F_Technologiniok11IS</vt:lpstr>
      <vt:lpstr>VAS073_F_Technologiniok11IS</vt:lpstr>
      <vt:lpstr>'Forma 4'!VAS073_F_Technologiniok131GeriamojoVandens</vt:lpstr>
      <vt:lpstr>VAS073_F_Technologiniok131GeriamojoVandens</vt:lpstr>
      <vt:lpstr>'Forma 4'!VAS073_F_Technologiniok132GeriamojoVandens</vt:lpstr>
      <vt:lpstr>VAS073_F_Technologiniok132GeriamojoVandens</vt:lpstr>
      <vt:lpstr>'Forma 4'!VAS073_F_Technologiniok133GeriamojoVandens</vt:lpstr>
      <vt:lpstr>VAS073_F_Technologiniok133GeriamojoVandens</vt:lpstr>
      <vt:lpstr>'Forma 4'!VAS073_F_Technologiniok13IsViso</vt:lpstr>
      <vt:lpstr>VAS073_F_Technologiniok13IsViso</vt:lpstr>
      <vt:lpstr>'Forma 4'!VAS073_F_Technologiniok141NuotekuSurinkimas</vt:lpstr>
      <vt:lpstr>VAS073_F_Technologiniok141NuotekuSurinkimas</vt:lpstr>
      <vt:lpstr>'Forma 4'!VAS073_F_Technologiniok142NuotekuValymas</vt:lpstr>
      <vt:lpstr>VAS073_F_Technologiniok142NuotekuValymas</vt:lpstr>
      <vt:lpstr>'Forma 4'!VAS073_F_Technologiniok143NuotekuDumblo</vt:lpstr>
      <vt:lpstr>VAS073_F_Technologiniok143NuotekuDumblo</vt:lpstr>
      <vt:lpstr>'Forma 4'!VAS073_F_Technologiniok14IsViso</vt:lpstr>
      <vt:lpstr>VAS073_F_Technologiniok14IsViso</vt:lpstr>
      <vt:lpstr>'Forma 4'!VAS073_F_Technologiniok15PavirsiniuNuoteku</vt:lpstr>
      <vt:lpstr>VAS073_F_Technologiniok15PavirsiniuNuoteku</vt:lpstr>
      <vt:lpstr>'Forma 4'!VAS073_F_Technologiniok16KitosReguliuojamosios</vt:lpstr>
      <vt:lpstr>VAS073_F_Technologiniok16KitosReguliuojamosios</vt:lpstr>
      <vt:lpstr>'Forma 4'!VAS073_F_Technologiniok17KitosVeiklos</vt:lpstr>
      <vt:lpstr>VAS073_F_Technologiniok17KitosVeiklos</vt:lpstr>
      <vt:lpstr>'Forma 4'!VAS073_F_Technologiniok1Apskaitosveikla1</vt:lpstr>
      <vt:lpstr>VAS073_F_Technologiniok1Apskaitosveikla1</vt:lpstr>
      <vt:lpstr>'Forma 4'!VAS073_F_Technologiniok1Kitareguliuoja1</vt:lpstr>
      <vt:lpstr>VAS073_F_Technologiniok1Kitareguliuoja1</vt:lpstr>
      <vt:lpstr>'Forma 4'!VAS073_F_Technologinium11IS</vt:lpstr>
      <vt:lpstr>VAS073_F_Technologinium11IS</vt:lpstr>
      <vt:lpstr>'Forma 4'!VAS073_F_Technologinium131GeriamojoVandens</vt:lpstr>
      <vt:lpstr>VAS073_F_Technologinium131GeriamojoVandens</vt:lpstr>
      <vt:lpstr>'Forma 4'!VAS073_F_Technologinium132GeriamojoVandens</vt:lpstr>
      <vt:lpstr>VAS073_F_Technologinium132GeriamojoVandens</vt:lpstr>
      <vt:lpstr>'Forma 4'!VAS073_F_Technologinium133GeriamojoVandens</vt:lpstr>
      <vt:lpstr>VAS073_F_Technologinium133GeriamojoVandens</vt:lpstr>
      <vt:lpstr>'Forma 4'!VAS073_F_Technologinium13IsViso</vt:lpstr>
      <vt:lpstr>VAS073_F_Technologinium13IsViso</vt:lpstr>
      <vt:lpstr>'Forma 4'!VAS073_F_Technologinium141NuotekuSurinkimas</vt:lpstr>
      <vt:lpstr>VAS073_F_Technologinium141NuotekuSurinkimas</vt:lpstr>
      <vt:lpstr>'Forma 4'!VAS073_F_Technologinium142NuotekuValymas</vt:lpstr>
      <vt:lpstr>VAS073_F_Technologinium142NuotekuValymas</vt:lpstr>
      <vt:lpstr>'Forma 4'!VAS073_F_Technologinium143NuotekuDumblo</vt:lpstr>
      <vt:lpstr>VAS073_F_Technologinium143NuotekuDumblo</vt:lpstr>
      <vt:lpstr>'Forma 4'!VAS073_F_Technologinium14IsViso</vt:lpstr>
      <vt:lpstr>VAS073_F_Technologinium14IsViso</vt:lpstr>
      <vt:lpstr>'Forma 4'!VAS073_F_Technologinium15PavirsiniuNuoteku</vt:lpstr>
      <vt:lpstr>VAS073_F_Technologinium15PavirsiniuNuoteku</vt:lpstr>
      <vt:lpstr>'Forma 4'!VAS073_F_Technologinium16KitosReguliuojamosios</vt:lpstr>
      <vt:lpstr>VAS073_F_Technologinium16KitosReguliuojamosios</vt:lpstr>
      <vt:lpstr>'Forma 4'!VAS073_F_Technologinium17KitosVeiklos</vt:lpstr>
      <vt:lpstr>VAS073_F_Technologinium17KitosVeiklos</vt:lpstr>
      <vt:lpstr>'Forma 4'!VAS073_F_Technologinium1Apskaitosveikla1</vt:lpstr>
      <vt:lpstr>VAS073_F_Technologinium1Apskaitosveikla1</vt:lpstr>
      <vt:lpstr>'Forma 4'!VAS073_F_Technologinium1Kitareguliuoja1</vt:lpstr>
      <vt:lpstr>VAS073_F_Technologinium1Kitareguliuoja1</vt:lpstr>
      <vt:lpstr>'Forma 4'!VAS073_F_Technologinium21IS</vt:lpstr>
      <vt:lpstr>VAS073_F_Technologinium21IS</vt:lpstr>
      <vt:lpstr>'Forma 4'!VAS073_F_Technologinium231GeriamojoVandens</vt:lpstr>
      <vt:lpstr>VAS073_F_Technologinium231GeriamojoVandens</vt:lpstr>
      <vt:lpstr>'Forma 4'!VAS073_F_Technologinium232GeriamojoVandens</vt:lpstr>
      <vt:lpstr>VAS073_F_Technologinium232GeriamojoVandens</vt:lpstr>
      <vt:lpstr>'Forma 4'!VAS073_F_Technologinium233GeriamojoVandens</vt:lpstr>
      <vt:lpstr>VAS073_F_Technologinium233GeriamojoVandens</vt:lpstr>
      <vt:lpstr>'Forma 4'!VAS073_F_Technologinium23IsViso</vt:lpstr>
      <vt:lpstr>VAS073_F_Technologinium23IsViso</vt:lpstr>
      <vt:lpstr>'Forma 4'!VAS073_F_Technologinium241NuotekuSurinkimas</vt:lpstr>
      <vt:lpstr>VAS073_F_Technologinium241NuotekuSurinkimas</vt:lpstr>
      <vt:lpstr>'Forma 4'!VAS073_F_Technologinium242NuotekuValymas</vt:lpstr>
      <vt:lpstr>VAS073_F_Technologinium242NuotekuValymas</vt:lpstr>
      <vt:lpstr>'Forma 4'!VAS073_F_Technologinium243NuotekuDumblo</vt:lpstr>
      <vt:lpstr>VAS073_F_Technologinium243NuotekuDumblo</vt:lpstr>
      <vt:lpstr>'Forma 4'!VAS073_F_Technologinium24IsViso</vt:lpstr>
      <vt:lpstr>VAS073_F_Technologinium24IsViso</vt:lpstr>
      <vt:lpstr>'Forma 4'!VAS073_F_Technologinium25PavirsiniuNuoteku</vt:lpstr>
      <vt:lpstr>VAS073_F_Technologinium25PavirsiniuNuoteku</vt:lpstr>
      <vt:lpstr>'Forma 4'!VAS073_F_Technologinium26KitosReguliuojamosios</vt:lpstr>
      <vt:lpstr>VAS073_F_Technologinium26KitosReguliuojamosios</vt:lpstr>
      <vt:lpstr>'Forma 4'!VAS073_F_Technologinium27KitosVeiklos</vt:lpstr>
      <vt:lpstr>VAS073_F_Technologinium27KitosVeiklos</vt:lpstr>
      <vt:lpstr>'Forma 4'!VAS073_F_Technologinium2Apskaitosveikla1</vt:lpstr>
      <vt:lpstr>VAS073_F_Technologinium2Apskaitosveikla1</vt:lpstr>
      <vt:lpstr>'Forma 4'!VAS073_F_Technologinium2Kitareguliuoja1</vt:lpstr>
      <vt:lpstr>VAS073_F_Technologinium2Kitareguliuoja1</vt:lpstr>
      <vt:lpstr>'Forma 4'!VAS073_F_Technologinium31IS</vt:lpstr>
      <vt:lpstr>VAS073_F_Technologinium31IS</vt:lpstr>
      <vt:lpstr>'Forma 4'!VAS073_F_Technologinium331GeriamojoVandens</vt:lpstr>
      <vt:lpstr>VAS073_F_Technologinium331GeriamojoVandens</vt:lpstr>
      <vt:lpstr>'Forma 4'!VAS073_F_Technologinium332GeriamojoVandens</vt:lpstr>
      <vt:lpstr>VAS073_F_Technologinium332GeriamojoVandens</vt:lpstr>
      <vt:lpstr>'Forma 4'!VAS073_F_Technologinium333GeriamojoVandens</vt:lpstr>
      <vt:lpstr>VAS073_F_Technologinium333GeriamojoVandens</vt:lpstr>
      <vt:lpstr>'Forma 4'!VAS073_F_Technologinium33IsViso</vt:lpstr>
      <vt:lpstr>VAS073_F_Technologinium33IsViso</vt:lpstr>
      <vt:lpstr>'Forma 4'!VAS073_F_Technologinium341NuotekuSurinkimas</vt:lpstr>
      <vt:lpstr>VAS073_F_Technologinium341NuotekuSurinkimas</vt:lpstr>
      <vt:lpstr>'Forma 4'!VAS073_F_Technologinium342NuotekuValymas</vt:lpstr>
      <vt:lpstr>VAS073_F_Technologinium342NuotekuValymas</vt:lpstr>
      <vt:lpstr>'Forma 4'!VAS073_F_Technologinium343NuotekuDumblo</vt:lpstr>
      <vt:lpstr>VAS073_F_Technologinium343NuotekuDumblo</vt:lpstr>
      <vt:lpstr>'Forma 4'!VAS073_F_Technologinium34IsViso</vt:lpstr>
      <vt:lpstr>VAS073_F_Technologinium34IsViso</vt:lpstr>
      <vt:lpstr>'Forma 4'!VAS073_F_Technologinium35PavirsiniuNuoteku</vt:lpstr>
      <vt:lpstr>VAS073_F_Technologinium35PavirsiniuNuoteku</vt:lpstr>
      <vt:lpstr>'Forma 4'!VAS073_F_Technologinium36KitosReguliuojamosios</vt:lpstr>
      <vt:lpstr>VAS073_F_Technologinium36KitosReguliuojamosios</vt:lpstr>
      <vt:lpstr>'Forma 4'!VAS073_F_Technologinium37KitosVeiklos</vt:lpstr>
      <vt:lpstr>VAS073_F_Technologinium37KitosVeiklos</vt:lpstr>
      <vt:lpstr>'Forma 4'!VAS073_F_Technologinium3Apskaitosveikla1</vt:lpstr>
      <vt:lpstr>VAS073_F_Technologinium3Apskaitosveikla1</vt:lpstr>
      <vt:lpstr>'Forma 4'!VAS073_F_Technologinium3Kitareguliuoja1</vt:lpstr>
      <vt:lpstr>VAS073_F_Technologinium3Kitareguliuoja1</vt:lpstr>
      <vt:lpstr>'Forma 4'!VAS073_F_Teisiniupaslau11IS</vt:lpstr>
      <vt:lpstr>VAS073_F_Teisiniupaslau11IS</vt:lpstr>
      <vt:lpstr>'Forma 4'!VAS073_F_Teisiniupaslau131GeriamojoVandens</vt:lpstr>
      <vt:lpstr>VAS073_F_Teisiniupaslau131GeriamojoVandens</vt:lpstr>
      <vt:lpstr>'Forma 4'!VAS073_F_Teisiniupaslau132GeriamojoVandens</vt:lpstr>
      <vt:lpstr>VAS073_F_Teisiniupaslau132GeriamojoVandens</vt:lpstr>
      <vt:lpstr>'Forma 4'!VAS073_F_Teisiniupaslau133GeriamojoVandens</vt:lpstr>
      <vt:lpstr>VAS073_F_Teisiniupaslau133GeriamojoVandens</vt:lpstr>
      <vt:lpstr>'Forma 4'!VAS073_F_Teisiniupaslau13IsViso</vt:lpstr>
      <vt:lpstr>VAS073_F_Teisiniupaslau13IsViso</vt:lpstr>
      <vt:lpstr>'Forma 4'!VAS073_F_Teisiniupaslau141NuotekuSurinkimas</vt:lpstr>
      <vt:lpstr>VAS073_F_Teisiniupaslau141NuotekuSurinkimas</vt:lpstr>
      <vt:lpstr>'Forma 4'!VAS073_F_Teisiniupaslau142NuotekuValymas</vt:lpstr>
      <vt:lpstr>VAS073_F_Teisiniupaslau142NuotekuValymas</vt:lpstr>
      <vt:lpstr>'Forma 4'!VAS073_F_Teisiniupaslau143NuotekuDumblo</vt:lpstr>
      <vt:lpstr>VAS073_F_Teisiniupaslau143NuotekuDumblo</vt:lpstr>
      <vt:lpstr>'Forma 4'!VAS073_F_Teisiniupaslau14IsViso</vt:lpstr>
      <vt:lpstr>VAS073_F_Teisiniupaslau14IsViso</vt:lpstr>
      <vt:lpstr>'Forma 4'!VAS073_F_Teisiniupaslau15PavirsiniuNuoteku</vt:lpstr>
      <vt:lpstr>VAS073_F_Teisiniupaslau15PavirsiniuNuoteku</vt:lpstr>
      <vt:lpstr>'Forma 4'!VAS073_F_Teisiniupaslau16KitosReguliuojamosios</vt:lpstr>
      <vt:lpstr>VAS073_F_Teisiniupaslau16KitosReguliuojamosios</vt:lpstr>
      <vt:lpstr>'Forma 4'!VAS073_F_Teisiniupaslau17KitosVeiklos</vt:lpstr>
      <vt:lpstr>VAS073_F_Teisiniupaslau17KitosVeiklos</vt:lpstr>
      <vt:lpstr>'Forma 4'!VAS073_F_Teisiniupaslau1Apskaitosveikla1</vt:lpstr>
      <vt:lpstr>VAS073_F_Teisiniupaslau1Apskaitosveikla1</vt:lpstr>
      <vt:lpstr>'Forma 4'!VAS073_F_Teisiniupaslau1Kitareguliuoja1</vt:lpstr>
      <vt:lpstr>VAS073_F_Teisiniupaslau1Kitareguliuoja1</vt:lpstr>
      <vt:lpstr>'Forma 4'!VAS073_F_Teisiniupaslau21IS</vt:lpstr>
      <vt:lpstr>VAS073_F_Teisiniupaslau21IS</vt:lpstr>
      <vt:lpstr>'Forma 4'!VAS073_F_Teisiniupaslau231GeriamojoVandens</vt:lpstr>
      <vt:lpstr>VAS073_F_Teisiniupaslau231GeriamojoVandens</vt:lpstr>
      <vt:lpstr>'Forma 4'!VAS073_F_Teisiniupaslau232GeriamojoVandens</vt:lpstr>
      <vt:lpstr>VAS073_F_Teisiniupaslau232GeriamojoVandens</vt:lpstr>
      <vt:lpstr>'Forma 4'!VAS073_F_Teisiniupaslau233GeriamojoVandens</vt:lpstr>
      <vt:lpstr>VAS073_F_Teisiniupaslau233GeriamojoVandens</vt:lpstr>
      <vt:lpstr>'Forma 4'!VAS073_F_Teisiniupaslau23IsViso</vt:lpstr>
      <vt:lpstr>VAS073_F_Teisiniupaslau23IsViso</vt:lpstr>
      <vt:lpstr>'Forma 4'!VAS073_F_Teisiniupaslau241NuotekuSurinkimas</vt:lpstr>
      <vt:lpstr>VAS073_F_Teisiniupaslau241NuotekuSurinkimas</vt:lpstr>
      <vt:lpstr>'Forma 4'!VAS073_F_Teisiniupaslau242NuotekuValymas</vt:lpstr>
      <vt:lpstr>VAS073_F_Teisiniupaslau242NuotekuValymas</vt:lpstr>
      <vt:lpstr>'Forma 4'!VAS073_F_Teisiniupaslau243NuotekuDumblo</vt:lpstr>
      <vt:lpstr>VAS073_F_Teisiniupaslau243NuotekuDumblo</vt:lpstr>
      <vt:lpstr>'Forma 4'!VAS073_F_Teisiniupaslau24IsViso</vt:lpstr>
      <vt:lpstr>VAS073_F_Teisiniupaslau24IsViso</vt:lpstr>
      <vt:lpstr>'Forma 4'!VAS073_F_Teisiniupaslau25PavirsiniuNuoteku</vt:lpstr>
      <vt:lpstr>VAS073_F_Teisiniupaslau25PavirsiniuNuoteku</vt:lpstr>
      <vt:lpstr>'Forma 4'!VAS073_F_Teisiniupaslau26KitosReguliuojamosios</vt:lpstr>
      <vt:lpstr>VAS073_F_Teisiniupaslau26KitosReguliuojamosios</vt:lpstr>
      <vt:lpstr>'Forma 4'!VAS073_F_Teisiniupaslau27KitosVeiklos</vt:lpstr>
      <vt:lpstr>VAS073_F_Teisiniupaslau27KitosVeiklos</vt:lpstr>
      <vt:lpstr>'Forma 4'!VAS073_F_Teisiniupaslau2Apskaitosveikla1</vt:lpstr>
      <vt:lpstr>VAS073_F_Teisiniupaslau2Apskaitosveikla1</vt:lpstr>
      <vt:lpstr>'Forma 4'!VAS073_F_Teisiniupaslau2Kitareguliuoja1</vt:lpstr>
      <vt:lpstr>VAS073_F_Teisiniupaslau2Kitareguliuoja1</vt:lpstr>
      <vt:lpstr>'Forma 4'!VAS073_F_Teisiniupaslau31IS</vt:lpstr>
      <vt:lpstr>VAS073_F_Teisiniupaslau31IS</vt:lpstr>
      <vt:lpstr>'Forma 4'!VAS073_F_Teisiniupaslau331GeriamojoVandens</vt:lpstr>
      <vt:lpstr>VAS073_F_Teisiniupaslau331GeriamojoVandens</vt:lpstr>
      <vt:lpstr>'Forma 4'!VAS073_F_Teisiniupaslau332GeriamojoVandens</vt:lpstr>
      <vt:lpstr>VAS073_F_Teisiniupaslau332GeriamojoVandens</vt:lpstr>
      <vt:lpstr>'Forma 4'!VAS073_F_Teisiniupaslau333GeriamojoVandens</vt:lpstr>
      <vt:lpstr>VAS073_F_Teisiniupaslau333GeriamojoVandens</vt:lpstr>
      <vt:lpstr>'Forma 4'!VAS073_F_Teisiniupaslau33IsViso</vt:lpstr>
      <vt:lpstr>VAS073_F_Teisiniupaslau33IsViso</vt:lpstr>
      <vt:lpstr>'Forma 4'!VAS073_F_Teisiniupaslau341NuotekuSurinkimas</vt:lpstr>
      <vt:lpstr>VAS073_F_Teisiniupaslau341NuotekuSurinkimas</vt:lpstr>
      <vt:lpstr>'Forma 4'!VAS073_F_Teisiniupaslau342NuotekuValymas</vt:lpstr>
      <vt:lpstr>VAS073_F_Teisiniupaslau342NuotekuValymas</vt:lpstr>
      <vt:lpstr>'Forma 4'!VAS073_F_Teisiniupaslau343NuotekuDumblo</vt:lpstr>
      <vt:lpstr>VAS073_F_Teisiniupaslau343NuotekuDumblo</vt:lpstr>
      <vt:lpstr>'Forma 4'!VAS073_F_Teisiniupaslau34IsViso</vt:lpstr>
      <vt:lpstr>VAS073_F_Teisiniupaslau34IsViso</vt:lpstr>
      <vt:lpstr>'Forma 4'!VAS073_F_Teisiniupaslau35PavirsiniuNuoteku</vt:lpstr>
      <vt:lpstr>VAS073_F_Teisiniupaslau35PavirsiniuNuoteku</vt:lpstr>
      <vt:lpstr>'Forma 4'!VAS073_F_Teisiniupaslau36KitosReguliuojamosios</vt:lpstr>
      <vt:lpstr>VAS073_F_Teisiniupaslau36KitosReguliuojamosios</vt:lpstr>
      <vt:lpstr>'Forma 4'!VAS073_F_Teisiniupaslau37KitosVeiklos</vt:lpstr>
      <vt:lpstr>VAS073_F_Teisiniupaslau37KitosVeiklos</vt:lpstr>
      <vt:lpstr>'Forma 4'!VAS073_F_Teisiniupaslau3Apskaitosveikla1</vt:lpstr>
      <vt:lpstr>VAS073_F_Teisiniupaslau3Apskaitosveikla1</vt:lpstr>
      <vt:lpstr>'Forma 4'!VAS073_F_Teisiniupaslau3Kitareguliuoja1</vt:lpstr>
      <vt:lpstr>VAS073_F_Teisiniupaslau3Kitareguliuoja1</vt:lpstr>
      <vt:lpstr>'Forma 4'!VAS073_F_Teisiniupaslau41IS</vt:lpstr>
      <vt:lpstr>VAS073_F_Teisiniupaslau41IS</vt:lpstr>
      <vt:lpstr>'Forma 4'!VAS073_F_Teisiniupaslau431GeriamojoVandens</vt:lpstr>
      <vt:lpstr>VAS073_F_Teisiniupaslau431GeriamojoVandens</vt:lpstr>
      <vt:lpstr>'Forma 4'!VAS073_F_Teisiniupaslau432GeriamojoVandens</vt:lpstr>
      <vt:lpstr>VAS073_F_Teisiniupaslau432GeriamojoVandens</vt:lpstr>
      <vt:lpstr>'Forma 4'!VAS073_F_Teisiniupaslau433GeriamojoVandens</vt:lpstr>
      <vt:lpstr>VAS073_F_Teisiniupaslau433GeriamojoVandens</vt:lpstr>
      <vt:lpstr>'Forma 4'!VAS073_F_Teisiniupaslau43IsViso</vt:lpstr>
      <vt:lpstr>VAS073_F_Teisiniupaslau43IsViso</vt:lpstr>
      <vt:lpstr>'Forma 4'!VAS073_F_Teisiniupaslau441NuotekuSurinkimas</vt:lpstr>
      <vt:lpstr>VAS073_F_Teisiniupaslau441NuotekuSurinkimas</vt:lpstr>
      <vt:lpstr>'Forma 4'!VAS073_F_Teisiniupaslau442NuotekuValymas</vt:lpstr>
      <vt:lpstr>VAS073_F_Teisiniupaslau442NuotekuValymas</vt:lpstr>
      <vt:lpstr>'Forma 4'!VAS073_F_Teisiniupaslau443NuotekuDumblo</vt:lpstr>
      <vt:lpstr>VAS073_F_Teisiniupaslau443NuotekuDumblo</vt:lpstr>
      <vt:lpstr>'Forma 4'!VAS073_F_Teisiniupaslau44IsViso</vt:lpstr>
      <vt:lpstr>VAS073_F_Teisiniupaslau44IsViso</vt:lpstr>
      <vt:lpstr>'Forma 4'!VAS073_F_Teisiniupaslau45PavirsiniuNuoteku</vt:lpstr>
      <vt:lpstr>VAS073_F_Teisiniupaslau45PavirsiniuNuoteku</vt:lpstr>
      <vt:lpstr>'Forma 4'!VAS073_F_Teisiniupaslau46KitosReguliuojamosios</vt:lpstr>
      <vt:lpstr>VAS073_F_Teisiniupaslau46KitosReguliuojamosios</vt:lpstr>
      <vt:lpstr>'Forma 4'!VAS073_F_Teisiniupaslau47KitosVeiklos</vt:lpstr>
      <vt:lpstr>VAS073_F_Teisiniupaslau47KitosVeiklos</vt:lpstr>
      <vt:lpstr>'Forma 4'!VAS073_F_Teisiniupaslau4Apskaitosveikla1</vt:lpstr>
      <vt:lpstr>VAS073_F_Teisiniupaslau4Apskaitosveikla1</vt:lpstr>
      <vt:lpstr>'Forma 4'!VAS073_F_Teisiniupaslau4Kitareguliuoja1</vt:lpstr>
      <vt:lpstr>VAS073_F_Teisiniupaslau4Kitareguliuoja1</vt:lpstr>
      <vt:lpstr>'Forma 4'!VAS073_F_Tiesioginespas11IS</vt:lpstr>
      <vt:lpstr>VAS073_F_Tiesioginespas11IS</vt:lpstr>
      <vt:lpstr>'Forma 4'!VAS073_F_Tiesioginespas131GeriamojoVandens</vt:lpstr>
      <vt:lpstr>VAS073_F_Tiesioginespas131GeriamojoVandens</vt:lpstr>
      <vt:lpstr>'Forma 4'!VAS073_F_Tiesioginespas132GeriamojoVandens</vt:lpstr>
      <vt:lpstr>VAS073_F_Tiesioginespas132GeriamojoVandens</vt:lpstr>
      <vt:lpstr>'Forma 4'!VAS073_F_Tiesioginespas133GeriamojoVandens</vt:lpstr>
      <vt:lpstr>VAS073_F_Tiesioginespas133GeriamojoVandens</vt:lpstr>
      <vt:lpstr>'Forma 4'!VAS073_F_Tiesioginespas13IsViso</vt:lpstr>
      <vt:lpstr>VAS073_F_Tiesioginespas13IsViso</vt:lpstr>
      <vt:lpstr>'Forma 4'!VAS073_F_Tiesioginespas141NuotekuSurinkimas</vt:lpstr>
      <vt:lpstr>VAS073_F_Tiesioginespas141NuotekuSurinkimas</vt:lpstr>
      <vt:lpstr>'Forma 4'!VAS073_F_Tiesioginespas142NuotekuValymas</vt:lpstr>
      <vt:lpstr>VAS073_F_Tiesioginespas142NuotekuValymas</vt:lpstr>
      <vt:lpstr>'Forma 4'!VAS073_F_Tiesioginespas143NuotekuDumblo</vt:lpstr>
      <vt:lpstr>VAS073_F_Tiesioginespas143NuotekuDumblo</vt:lpstr>
      <vt:lpstr>'Forma 4'!VAS073_F_Tiesioginespas14IsViso</vt:lpstr>
      <vt:lpstr>VAS073_F_Tiesioginespas14IsViso</vt:lpstr>
      <vt:lpstr>'Forma 4'!VAS073_F_Tiesioginespas15PavirsiniuNuoteku</vt:lpstr>
      <vt:lpstr>VAS073_F_Tiesioginespas15PavirsiniuNuoteku</vt:lpstr>
      <vt:lpstr>'Forma 4'!VAS073_F_Tiesioginespas16KitosReguliuojamosios</vt:lpstr>
      <vt:lpstr>VAS073_F_Tiesioginespas16KitosReguliuojamosios</vt:lpstr>
      <vt:lpstr>'Forma 4'!VAS073_F_Tiesioginespas17KitosVeiklos</vt:lpstr>
      <vt:lpstr>VAS073_F_Tiesioginespas17KitosVeiklos</vt:lpstr>
      <vt:lpstr>'Forma 4'!VAS073_F_Tiesioginespas1Apskaitosveikla1</vt:lpstr>
      <vt:lpstr>VAS073_F_Tiesioginespas1Apskaitosveikla1</vt:lpstr>
      <vt:lpstr>'Forma 4'!VAS073_F_Tiesioginespas1Kitareguliuoja1</vt:lpstr>
      <vt:lpstr>VAS073_F_Tiesioginespas1Kitareguliuoja1</vt:lpstr>
      <vt:lpstr>'Forma 4'!VAS073_F_Tiesioginessan11IS</vt:lpstr>
      <vt:lpstr>VAS073_F_Tiesioginessan11IS</vt:lpstr>
      <vt:lpstr>'Forma 4'!VAS073_F_Tiesioginessan131GeriamojoVandens</vt:lpstr>
      <vt:lpstr>VAS073_F_Tiesioginessan131GeriamojoVandens</vt:lpstr>
      <vt:lpstr>'Forma 4'!VAS073_F_Tiesioginessan132GeriamojoVandens</vt:lpstr>
      <vt:lpstr>VAS073_F_Tiesioginessan132GeriamojoVandens</vt:lpstr>
      <vt:lpstr>'Forma 4'!VAS073_F_Tiesioginessan133GeriamojoVandens</vt:lpstr>
      <vt:lpstr>VAS073_F_Tiesioginessan133GeriamojoVandens</vt:lpstr>
      <vt:lpstr>'Forma 4'!VAS073_F_Tiesioginessan13IsViso</vt:lpstr>
      <vt:lpstr>VAS073_F_Tiesioginessan13IsViso</vt:lpstr>
      <vt:lpstr>'Forma 4'!VAS073_F_Tiesioginessan141NuotekuSurinkimas</vt:lpstr>
      <vt:lpstr>VAS073_F_Tiesioginessan141NuotekuSurinkimas</vt:lpstr>
      <vt:lpstr>'Forma 4'!VAS073_F_Tiesioginessan142NuotekuValymas</vt:lpstr>
      <vt:lpstr>VAS073_F_Tiesioginessan142NuotekuValymas</vt:lpstr>
      <vt:lpstr>'Forma 4'!VAS073_F_Tiesioginessan143NuotekuDumblo</vt:lpstr>
      <vt:lpstr>VAS073_F_Tiesioginessan143NuotekuDumblo</vt:lpstr>
      <vt:lpstr>'Forma 4'!VAS073_F_Tiesioginessan14IsViso</vt:lpstr>
      <vt:lpstr>VAS073_F_Tiesioginessan14IsViso</vt:lpstr>
      <vt:lpstr>'Forma 4'!VAS073_F_Tiesioginessan15PavirsiniuNuoteku</vt:lpstr>
      <vt:lpstr>VAS073_F_Tiesioginessan15PavirsiniuNuoteku</vt:lpstr>
      <vt:lpstr>'Forma 4'!VAS073_F_Tiesioginessan16KitosReguliuojamosios</vt:lpstr>
      <vt:lpstr>VAS073_F_Tiesioginessan16KitosReguliuojamosios</vt:lpstr>
      <vt:lpstr>'Forma 4'!VAS073_F_Tiesioginessan17KitosVeiklos</vt:lpstr>
      <vt:lpstr>VAS073_F_Tiesioginessan17KitosVeiklos</vt:lpstr>
      <vt:lpstr>'Forma 4'!VAS073_F_Tiesioginessan1Apskaitosveikla1</vt:lpstr>
      <vt:lpstr>VAS073_F_Tiesioginessan1Apskaitosveikla1</vt:lpstr>
      <vt:lpstr>'Forma 4'!VAS073_F_Tiesioginessan1Kitareguliuoja1</vt:lpstr>
      <vt:lpstr>VAS073_F_Tiesioginessan1Kitareguliuoja1</vt:lpstr>
      <vt:lpstr>'Forma 4'!VAS073_F_Transportopasl11IS</vt:lpstr>
      <vt:lpstr>VAS073_F_Transportopasl11IS</vt:lpstr>
      <vt:lpstr>'Forma 4'!VAS073_F_Transportopasl131GeriamojoVandens</vt:lpstr>
      <vt:lpstr>VAS073_F_Transportopasl131GeriamojoVandens</vt:lpstr>
      <vt:lpstr>'Forma 4'!VAS073_F_Transportopasl132GeriamojoVandens</vt:lpstr>
      <vt:lpstr>VAS073_F_Transportopasl132GeriamojoVandens</vt:lpstr>
      <vt:lpstr>'Forma 4'!VAS073_F_Transportopasl133GeriamojoVandens</vt:lpstr>
      <vt:lpstr>VAS073_F_Transportopasl133GeriamojoVandens</vt:lpstr>
      <vt:lpstr>'Forma 4'!VAS073_F_Transportopasl13IsViso</vt:lpstr>
      <vt:lpstr>VAS073_F_Transportopasl13IsViso</vt:lpstr>
      <vt:lpstr>'Forma 4'!VAS073_F_Transportopasl141NuotekuSurinkimas</vt:lpstr>
      <vt:lpstr>VAS073_F_Transportopasl141NuotekuSurinkimas</vt:lpstr>
      <vt:lpstr>'Forma 4'!VAS073_F_Transportopasl142NuotekuValymas</vt:lpstr>
      <vt:lpstr>VAS073_F_Transportopasl142NuotekuValymas</vt:lpstr>
      <vt:lpstr>'Forma 4'!VAS073_F_Transportopasl143NuotekuDumblo</vt:lpstr>
      <vt:lpstr>VAS073_F_Transportopasl143NuotekuDumblo</vt:lpstr>
      <vt:lpstr>'Forma 4'!VAS073_F_Transportopasl14IsViso</vt:lpstr>
      <vt:lpstr>VAS073_F_Transportopasl14IsViso</vt:lpstr>
      <vt:lpstr>'Forma 4'!VAS073_F_Transportopasl15PavirsiniuNuoteku</vt:lpstr>
      <vt:lpstr>VAS073_F_Transportopasl15PavirsiniuNuoteku</vt:lpstr>
      <vt:lpstr>'Forma 4'!VAS073_F_Transportopasl16KitosReguliuojamosios</vt:lpstr>
      <vt:lpstr>VAS073_F_Transportopasl16KitosReguliuojamosios</vt:lpstr>
      <vt:lpstr>'Forma 4'!VAS073_F_Transportopasl17KitosVeiklos</vt:lpstr>
      <vt:lpstr>VAS073_F_Transportopasl17KitosVeiklos</vt:lpstr>
      <vt:lpstr>'Forma 4'!VAS073_F_Transportopasl1Apskaitosveikla1</vt:lpstr>
      <vt:lpstr>VAS073_F_Transportopasl1Apskaitosveikla1</vt:lpstr>
      <vt:lpstr>'Forma 4'!VAS073_F_Transportopasl1Kitareguliuoja1</vt:lpstr>
      <vt:lpstr>VAS073_F_Transportopasl1Kitareguliuoja1</vt:lpstr>
      <vt:lpstr>'Forma 4'!VAS073_F_Transportopasl21IS</vt:lpstr>
      <vt:lpstr>VAS073_F_Transportopasl21IS</vt:lpstr>
      <vt:lpstr>'Forma 4'!VAS073_F_Transportopasl231GeriamojoVandens</vt:lpstr>
      <vt:lpstr>VAS073_F_Transportopasl231GeriamojoVandens</vt:lpstr>
      <vt:lpstr>'Forma 4'!VAS073_F_Transportopasl232GeriamojoVandens</vt:lpstr>
      <vt:lpstr>VAS073_F_Transportopasl232GeriamojoVandens</vt:lpstr>
      <vt:lpstr>'Forma 4'!VAS073_F_Transportopasl233GeriamojoVandens</vt:lpstr>
      <vt:lpstr>VAS073_F_Transportopasl233GeriamojoVandens</vt:lpstr>
      <vt:lpstr>'Forma 4'!VAS073_F_Transportopasl23IsViso</vt:lpstr>
      <vt:lpstr>VAS073_F_Transportopasl23IsViso</vt:lpstr>
      <vt:lpstr>'Forma 4'!VAS073_F_Transportopasl241NuotekuSurinkimas</vt:lpstr>
      <vt:lpstr>VAS073_F_Transportopasl241NuotekuSurinkimas</vt:lpstr>
      <vt:lpstr>'Forma 4'!VAS073_F_Transportopasl242NuotekuValymas</vt:lpstr>
      <vt:lpstr>VAS073_F_Transportopasl242NuotekuValymas</vt:lpstr>
      <vt:lpstr>'Forma 4'!VAS073_F_Transportopasl243NuotekuDumblo</vt:lpstr>
      <vt:lpstr>VAS073_F_Transportopasl243NuotekuDumblo</vt:lpstr>
      <vt:lpstr>'Forma 4'!VAS073_F_Transportopasl24IsViso</vt:lpstr>
      <vt:lpstr>VAS073_F_Transportopasl24IsViso</vt:lpstr>
      <vt:lpstr>'Forma 4'!VAS073_F_Transportopasl25PavirsiniuNuoteku</vt:lpstr>
      <vt:lpstr>VAS073_F_Transportopasl25PavirsiniuNuoteku</vt:lpstr>
      <vt:lpstr>'Forma 4'!VAS073_F_Transportopasl26KitosReguliuojamosios</vt:lpstr>
      <vt:lpstr>VAS073_F_Transportopasl26KitosReguliuojamosios</vt:lpstr>
      <vt:lpstr>'Forma 4'!VAS073_F_Transportopasl27KitosVeiklos</vt:lpstr>
      <vt:lpstr>VAS073_F_Transportopasl27KitosVeiklos</vt:lpstr>
      <vt:lpstr>'Forma 4'!VAS073_F_Transportopasl2Apskaitosveikla1</vt:lpstr>
      <vt:lpstr>VAS073_F_Transportopasl2Apskaitosveikla1</vt:lpstr>
      <vt:lpstr>'Forma 4'!VAS073_F_Transportopasl2Kitareguliuoja1</vt:lpstr>
      <vt:lpstr>VAS073_F_Transportopasl2Kitareguliuoja1</vt:lpstr>
      <vt:lpstr>'Forma 4'!VAS073_F_Transportopasl31IS</vt:lpstr>
      <vt:lpstr>VAS073_F_Transportopasl31IS</vt:lpstr>
      <vt:lpstr>'Forma 4'!VAS073_F_Transportopasl331GeriamojoVandens</vt:lpstr>
      <vt:lpstr>VAS073_F_Transportopasl331GeriamojoVandens</vt:lpstr>
      <vt:lpstr>'Forma 4'!VAS073_F_Transportopasl332GeriamojoVandens</vt:lpstr>
      <vt:lpstr>VAS073_F_Transportopasl332GeriamojoVandens</vt:lpstr>
      <vt:lpstr>'Forma 4'!VAS073_F_Transportopasl333GeriamojoVandens</vt:lpstr>
      <vt:lpstr>VAS073_F_Transportopasl333GeriamojoVandens</vt:lpstr>
      <vt:lpstr>'Forma 4'!VAS073_F_Transportopasl33IsViso</vt:lpstr>
      <vt:lpstr>VAS073_F_Transportopasl33IsViso</vt:lpstr>
      <vt:lpstr>'Forma 4'!VAS073_F_Transportopasl341NuotekuSurinkimas</vt:lpstr>
      <vt:lpstr>VAS073_F_Transportopasl341NuotekuSurinkimas</vt:lpstr>
      <vt:lpstr>'Forma 4'!VAS073_F_Transportopasl342NuotekuValymas</vt:lpstr>
      <vt:lpstr>VAS073_F_Transportopasl342NuotekuValymas</vt:lpstr>
      <vt:lpstr>'Forma 4'!VAS073_F_Transportopasl343NuotekuDumblo</vt:lpstr>
      <vt:lpstr>VAS073_F_Transportopasl343NuotekuDumblo</vt:lpstr>
      <vt:lpstr>'Forma 4'!VAS073_F_Transportopasl34IsViso</vt:lpstr>
      <vt:lpstr>VAS073_F_Transportopasl34IsViso</vt:lpstr>
      <vt:lpstr>'Forma 4'!VAS073_F_Transportopasl35PavirsiniuNuoteku</vt:lpstr>
      <vt:lpstr>VAS073_F_Transportopasl35PavirsiniuNuoteku</vt:lpstr>
      <vt:lpstr>'Forma 4'!VAS073_F_Transportopasl36KitosReguliuojamosios</vt:lpstr>
      <vt:lpstr>VAS073_F_Transportopasl36KitosReguliuojamosios</vt:lpstr>
      <vt:lpstr>'Forma 4'!VAS073_F_Transportopasl37KitosVeiklos</vt:lpstr>
      <vt:lpstr>VAS073_F_Transportopasl37KitosVeiklos</vt:lpstr>
      <vt:lpstr>'Forma 4'!VAS073_F_Transportopasl3Apskaitosveikla1</vt:lpstr>
      <vt:lpstr>VAS073_F_Transportopasl3Apskaitosveikla1</vt:lpstr>
      <vt:lpstr>'Forma 4'!VAS073_F_Transportopasl3Kitareguliuoja1</vt:lpstr>
      <vt:lpstr>VAS073_F_Transportopasl3Kitareguliuoja1</vt:lpstr>
      <vt:lpstr>'Forma 4'!VAS073_F_Transportopasl41IS</vt:lpstr>
      <vt:lpstr>VAS073_F_Transportopasl41IS</vt:lpstr>
      <vt:lpstr>'Forma 4'!VAS073_F_Transportopasl431GeriamojoVandens</vt:lpstr>
      <vt:lpstr>VAS073_F_Transportopasl431GeriamojoVandens</vt:lpstr>
      <vt:lpstr>'Forma 4'!VAS073_F_Transportopasl432GeriamojoVandens</vt:lpstr>
      <vt:lpstr>VAS073_F_Transportopasl432GeriamojoVandens</vt:lpstr>
      <vt:lpstr>'Forma 4'!VAS073_F_Transportopasl433GeriamojoVandens</vt:lpstr>
      <vt:lpstr>VAS073_F_Transportopasl433GeriamojoVandens</vt:lpstr>
      <vt:lpstr>'Forma 4'!VAS073_F_Transportopasl43IsViso</vt:lpstr>
      <vt:lpstr>VAS073_F_Transportopasl43IsViso</vt:lpstr>
      <vt:lpstr>'Forma 4'!VAS073_F_Transportopasl441NuotekuSurinkimas</vt:lpstr>
      <vt:lpstr>VAS073_F_Transportopasl441NuotekuSurinkimas</vt:lpstr>
      <vt:lpstr>'Forma 4'!VAS073_F_Transportopasl442NuotekuValymas</vt:lpstr>
      <vt:lpstr>VAS073_F_Transportopasl442NuotekuValymas</vt:lpstr>
      <vt:lpstr>'Forma 4'!VAS073_F_Transportopasl443NuotekuDumblo</vt:lpstr>
      <vt:lpstr>VAS073_F_Transportopasl443NuotekuDumblo</vt:lpstr>
      <vt:lpstr>'Forma 4'!VAS073_F_Transportopasl44IsViso</vt:lpstr>
      <vt:lpstr>VAS073_F_Transportopasl44IsViso</vt:lpstr>
      <vt:lpstr>'Forma 4'!VAS073_F_Transportopasl45PavirsiniuNuoteku</vt:lpstr>
      <vt:lpstr>VAS073_F_Transportopasl45PavirsiniuNuoteku</vt:lpstr>
      <vt:lpstr>'Forma 4'!VAS073_F_Transportopasl46KitosReguliuojamosios</vt:lpstr>
      <vt:lpstr>VAS073_F_Transportopasl46KitosReguliuojamosios</vt:lpstr>
      <vt:lpstr>'Forma 4'!VAS073_F_Transportopasl47KitosVeiklos</vt:lpstr>
      <vt:lpstr>VAS073_F_Transportopasl47KitosVeiklos</vt:lpstr>
      <vt:lpstr>'Forma 4'!VAS073_F_Transportopasl4Apskaitosveikla1</vt:lpstr>
      <vt:lpstr>VAS073_F_Transportopasl4Apskaitosveikla1</vt:lpstr>
      <vt:lpstr>'Forma 4'!VAS073_F_Transportopasl4Kitareguliuoja1</vt:lpstr>
      <vt:lpstr>VAS073_F_Transportopasl4Kitareguliuoja1</vt:lpstr>
      <vt:lpstr>'Forma 4'!VAS073_F_Trumpalaikiotu11IS</vt:lpstr>
      <vt:lpstr>VAS073_F_Trumpalaikiotu11IS</vt:lpstr>
      <vt:lpstr>'Forma 4'!VAS073_F_Trumpalaikiotu131GeriamojoVandens</vt:lpstr>
      <vt:lpstr>VAS073_F_Trumpalaikiotu131GeriamojoVandens</vt:lpstr>
      <vt:lpstr>'Forma 4'!VAS073_F_Trumpalaikiotu132GeriamojoVandens</vt:lpstr>
      <vt:lpstr>VAS073_F_Trumpalaikiotu132GeriamojoVandens</vt:lpstr>
      <vt:lpstr>'Forma 4'!VAS073_F_Trumpalaikiotu133GeriamojoVandens</vt:lpstr>
      <vt:lpstr>VAS073_F_Trumpalaikiotu133GeriamojoVandens</vt:lpstr>
      <vt:lpstr>'Forma 4'!VAS073_F_Trumpalaikiotu13IsViso</vt:lpstr>
      <vt:lpstr>VAS073_F_Trumpalaikiotu13IsViso</vt:lpstr>
      <vt:lpstr>'Forma 4'!VAS073_F_Trumpalaikiotu141NuotekuSurinkimas</vt:lpstr>
      <vt:lpstr>VAS073_F_Trumpalaikiotu141NuotekuSurinkimas</vt:lpstr>
      <vt:lpstr>'Forma 4'!VAS073_F_Trumpalaikiotu142NuotekuValymas</vt:lpstr>
      <vt:lpstr>VAS073_F_Trumpalaikiotu142NuotekuValymas</vt:lpstr>
      <vt:lpstr>'Forma 4'!VAS073_F_Trumpalaikiotu143NuotekuDumblo</vt:lpstr>
      <vt:lpstr>VAS073_F_Trumpalaikiotu143NuotekuDumblo</vt:lpstr>
      <vt:lpstr>'Forma 4'!VAS073_F_Trumpalaikiotu14IsViso</vt:lpstr>
      <vt:lpstr>VAS073_F_Trumpalaikiotu14IsViso</vt:lpstr>
      <vt:lpstr>'Forma 4'!VAS073_F_Trumpalaikiotu15PavirsiniuNuoteku</vt:lpstr>
      <vt:lpstr>VAS073_F_Trumpalaikiotu15PavirsiniuNuoteku</vt:lpstr>
      <vt:lpstr>'Forma 4'!VAS073_F_Trumpalaikiotu16KitosReguliuojamosios</vt:lpstr>
      <vt:lpstr>VAS073_F_Trumpalaikiotu16KitosReguliuojamosios</vt:lpstr>
      <vt:lpstr>'Forma 4'!VAS073_F_Trumpalaikiotu17KitosVeiklos</vt:lpstr>
      <vt:lpstr>VAS073_F_Trumpalaikiotu17KitosVeiklos</vt:lpstr>
      <vt:lpstr>'Forma 4'!VAS073_F_Trumpalaikiotu1Apskaitosveikla1</vt:lpstr>
      <vt:lpstr>VAS073_F_Trumpalaikiotu1Apskaitosveikla1</vt:lpstr>
      <vt:lpstr>'Forma 4'!VAS073_F_Trumpalaikiotu1Kitareguliuoja1</vt:lpstr>
      <vt:lpstr>VAS073_F_Trumpalaikiotu1Kitareguliuoja1</vt:lpstr>
      <vt:lpstr>'Forma 4'!VAS073_F_Turtonuomossan11IS</vt:lpstr>
      <vt:lpstr>VAS073_F_Turtonuomossan11IS</vt:lpstr>
      <vt:lpstr>'Forma 4'!VAS073_F_Turtonuomossan131GeriamojoVandens</vt:lpstr>
      <vt:lpstr>VAS073_F_Turtonuomossan131GeriamojoVandens</vt:lpstr>
      <vt:lpstr>'Forma 4'!VAS073_F_Turtonuomossan132GeriamojoVandens</vt:lpstr>
      <vt:lpstr>VAS073_F_Turtonuomossan132GeriamojoVandens</vt:lpstr>
      <vt:lpstr>'Forma 4'!VAS073_F_Turtonuomossan133GeriamojoVandens</vt:lpstr>
      <vt:lpstr>VAS073_F_Turtonuomossan133GeriamojoVandens</vt:lpstr>
      <vt:lpstr>'Forma 4'!VAS073_F_Turtonuomossan13IsViso</vt:lpstr>
      <vt:lpstr>VAS073_F_Turtonuomossan13IsViso</vt:lpstr>
      <vt:lpstr>'Forma 4'!VAS073_F_Turtonuomossan141NuotekuSurinkimas</vt:lpstr>
      <vt:lpstr>VAS073_F_Turtonuomossan141NuotekuSurinkimas</vt:lpstr>
      <vt:lpstr>'Forma 4'!VAS073_F_Turtonuomossan142NuotekuValymas</vt:lpstr>
      <vt:lpstr>VAS073_F_Turtonuomossan142NuotekuValymas</vt:lpstr>
      <vt:lpstr>'Forma 4'!VAS073_F_Turtonuomossan143NuotekuDumblo</vt:lpstr>
      <vt:lpstr>VAS073_F_Turtonuomossan143NuotekuDumblo</vt:lpstr>
      <vt:lpstr>'Forma 4'!VAS073_F_Turtonuomossan14IsViso</vt:lpstr>
      <vt:lpstr>VAS073_F_Turtonuomossan14IsViso</vt:lpstr>
      <vt:lpstr>'Forma 4'!VAS073_F_Turtonuomossan15PavirsiniuNuoteku</vt:lpstr>
      <vt:lpstr>VAS073_F_Turtonuomossan15PavirsiniuNuoteku</vt:lpstr>
      <vt:lpstr>'Forma 4'!VAS073_F_Turtonuomossan16KitosReguliuojamosios</vt:lpstr>
      <vt:lpstr>VAS073_F_Turtonuomossan16KitosReguliuojamosios</vt:lpstr>
      <vt:lpstr>'Forma 4'!VAS073_F_Turtonuomossan17KitosVeiklos</vt:lpstr>
      <vt:lpstr>VAS073_F_Turtonuomossan17KitosVeiklos</vt:lpstr>
      <vt:lpstr>'Forma 4'!VAS073_F_Turtonuomossan1Apskaitosveikla1</vt:lpstr>
      <vt:lpstr>VAS073_F_Turtonuomossan1Apskaitosveikla1</vt:lpstr>
      <vt:lpstr>'Forma 4'!VAS073_F_Turtonuomossan1Kitareguliuoja1</vt:lpstr>
      <vt:lpstr>VAS073_F_Turtonuomossan1Kitareguliuoja1</vt:lpstr>
      <vt:lpstr>'Forma 4'!VAS073_F_Turtonuomossan21IS</vt:lpstr>
      <vt:lpstr>VAS073_F_Turtonuomossan21IS</vt:lpstr>
      <vt:lpstr>'Forma 4'!VAS073_F_Turtonuomossan231GeriamojoVandens</vt:lpstr>
      <vt:lpstr>VAS073_F_Turtonuomossan231GeriamojoVandens</vt:lpstr>
      <vt:lpstr>'Forma 4'!VAS073_F_Turtonuomossan232GeriamojoVandens</vt:lpstr>
      <vt:lpstr>VAS073_F_Turtonuomossan232GeriamojoVandens</vt:lpstr>
      <vt:lpstr>'Forma 4'!VAS073_F_Turtonuomossan233GeriamojoVandens</vt:lpstr>
      <vt:lpstr>VAS073_F_Turtonuomossan233GeriamojoVandens</vt:lpstr>
      <vt:lpstr>'Forma 4'!VAS073_F_Turtonuomossan23IsViso</vt:lpstr>
      <vt:lpstr>VAS073_F_Turtonuomossan23IsViso</vt:lpstr>
      <vt:lpstr>'Forma 4'!VAS073_F_Turtonuomossan241NuotekuSurinkimas</vt:lpstr>
      <vt:lpstr>VAS073_F_Turtonuomossan241NuotekuSurinkimas</vt:lpstr>
      <vt:lpstr>'Forma 4'!VAS073_F_Turtonuomossan242NuotekuValymas</vt:lpstr>
      <vt:lpstr>VAS073_F_Turtonuomossan242NuotekuValymas</vt:lpstr>
      <vt:lpstr>'Forma 4'!VAS073_F_Turtonuomossan243NuotekuDumblo</vt:lpstr>
      <vt:lpstr>VAS073_F_Turtonuomossan243NuotekuDumblo</vt:lpstr>
      <vt:lpstr>'Forma 4'!VAS073_F_Turtonuomossan24IsViso</vt:lpstr>
      <vt:lpstr>VAS073_F_Turtonuomossan24IsViso</vt:lpstr>
      <vt:lpstr>'Forma 4'!VAS073_F_Turtonuomossan25PavirsiniuNuoteku</vt:lpstr>
      <vt:lpstr>VAS073_F_Turtonuomossan25PavirsiniuNuoteku</vt:lpstr>
      <vt:lpstr>'Forma 4'!VAS073_F_Turtonuomossan26KitosReguliuojamosios</vt:lpstr>
      <vt:lpstr>VAS073_F_Turtonuomossan26KitosReguliuojamosios</vt:lpstr>
      <vt:lpstr>'Forma 4'!VAS073_F_Turtonuomossan27KitosVeiklos</vt:lpstr>
      <vt:lpstr>VAS073_F_Turtonuomossan27KitosVeiklos</vt:lpstr>
      <vt:lpstr>'Forma 4'!VAS073_F_Turtonuomossan2Apskaitosveikla1</vt:lpstr>
      <vt:lpstr>VAS073_F_Turtonuomossan2Apskaitosveikla1</vt:lpstr>
      <vt:lpstr>'Forma 4'!VAS073_F_Turtonuomossan2Kitareguliuoja1</vt:lpstr>
      <vt:lpstr>VAS073_F_Turtonuomossan2Kitareguliuoja1</vt:lpstr>
      <vt:lpstr>'Forma 4'!VAS073_F_Turtonuomossan31IS</vt:lpstr>
      <vt:lpstr>VAS073_F_Turtonuomossan31IS</vt:lpstr>
      <vt:lpstr>'Forma 4'!VAS073_F_Turtonuomossan331GeriamojoVandens</vt:lpstr>
      <vt:lpstr>VAS073_F_Turtonuomossan331GeriamojoVandens</vt:lpstr>
      <vt:lpstr>'Forma 4'!VAS073_F_Turtonuomossan332GeriamojoVandens</vt:lpstr>
      <vt:lpstr>VAS073_F_Turtonuomossan332GeriamojoVandens</vt:lpstr>
      <vt:lpstr>'Forma 4'!VAS073_F_Turtonuomossan333GeriamojoVandens</vt:lpstr>
      <vt:lpstr>VAS073_F_Turtonuomossan333GeriamojoVandens</vt:lpstr>
      <vt:lpstr>'Forma 4'!VAS073_F_Turtonuomossan33IsViso</vt:lpstr>
      <vt:lpstr>VAS073_F_Turtonuomossan33IsViso</vt:lpstr>
      <vt:lpstr>'Forma 4'!VAS073_F_Turtonuomossan341NuotekuSurinkimas</vt:lpstr>
      <vt:lpstr>VAS073_F_Turtonuomossan341NuotekuSurinkimas</vt:lpstr>
      <vt:lpstr>'Forma 4'!VAS073_F_Turtonuomossan342NuotekuValymas</vt:lpstr>
      <vt:lpstr>VAS073_F_Turtonuomossan342NuotekuValymas</vt:lpstr>
      <vt:lpstr>'Forma 4'!VAS073_F_Turtonuomossan343NuotekuDumblo</vt:lpstr>
      <vt:lpstr>VAS073_F_Turtonuomossan343NuotekuDumblo</vt:lpstr>
      <vt:lpstr>'Forma 4'!VAS073_F_Turtonuomossan34IsViso</vt:lpstr>
      <vt:lpstr>VAS073_F_Turtonuomossan34IsViso</vt:lpstr>
      <vt:lpstr>'Forma 4'!VAS073_F_Turtonuomossan35PavirsiniuNuoteku</vt:lpstr>
      <vt:lpstr>VAS073_F_Turtonuomossan35PavirsiniuNuoteku</vt:lpstr>
      <vt:lpstr>'Forma 4'!VAS073_F_Turtonuomossan36KitosReguliuojamosios</vt:lpstr>
      <vt:lpstr>VAS073_F_Turtonuomossan36KitosReguliuojamosios</vt:lpstr>
      <vt:lpstr>'Forma 4'!VAS073_F_Turtonuomossan37KitosVeiklos</vt:lpstr>
      <vt:lpstr>VAS073_F_Turtonuomossan37KitosVeiklos</vt:lpstr>
      <vt:lpstr>'Forma 4'!VAS073_F_Turtonuomossan3Apskaitosveikla1</vt:lpstr>
      <vt:lpstr>VAS073_F_Turtonuomossan3Apskaitosveikla1</vt:lpstr>
      <vt:lpstr>'Forma 4'!VAS073_F_Turtonuomossan3Kitareguliuoja1</vt:lpstr>
      <vt:lpstr>VAS073_F_Turtonuomossan3Kitareguliuoja1</vt:lpstr>
      <vt:lpstr>'Forma 4'!VAS073_F_Vartotojuinfor11IS</vt:lpstr>
      <vt:lpstr>VAS073_F_Vartotojuinfor11IS</vt:lpstr>
      <vt:lpstr>'Forma 4'!VAS073_F_Vartotojuinfor131GeriamojoVandens</vt:lpstr>
      <vt:lpstr>VAS073_F_Vartotojuinfor131GeriamojoVandens</vt:lpstr>
      <vt:lpstr>'Forma 4'!VAS073_F_Vartotojuinfor132GeriamojoVandens</vt:lpstr>
      <vt:lpstr>VAS073_F_Vartotojuinfor132GeriamojoVandens</vt:lpstr>
      <vt:lpstr>'Forma 4'!VAS073_F_Vartotojuinfor133GeriamojoVandens</vt:lpstr>
      <vt:lpstr>VAS073_F_Vartotojuinfor133GeriamojoVandens</vt:lpstr>
      <vt:lpstr>'Forma 4'!VAS073_F_Vartotojuinfor13IsViso</vt:lpstr>
      <vt:lpstr>VAS073_F_Vartotojuinfor13IsViso</vt:lpstr>
      <vt:lpstr>'Forma 4'!VAS073_F_Vartotojuinfor141NuotekuSurinkimas</vt:lpstr>
      <vt:lpstr>VAS073_F_Vartotojuinfor141NuotekuSurinkimas</vt:lpstr>
      <vt:lpstr>'Forma 4'!VAS073_F_Vartotojuinfor142NuotekuValymas</vt:lpstr>
      <vt:lpstr>VAS073_F_Vartotojuinfor142NuotekuValymas</vt:lpstr>
      <vt:lpstr>'Forma 4'!VAS073_F_Vartotojuinfor143NuotekuDumblo</vt:lpstr>
      <vt:lpstr>VAS073_F_Vartotojuinfor143NuotekuDumblo</vt:lpstr>
      <vt:lpstr>'Forma 4'!VAS073_F_Vartotojuinfor14IsViso</vt:lpstr>
      <vt:lpstr>VAS073_F_Vartotojuinfor14IsViso</vt:lpstr>
      <vt:lpstr>'Forma 4'!VAS073_F_Vartotojuinfor15PavirsiniuNuoteku</vt:lpstr>
      <vt:lpstr>VAS073_F_Vartotojuinfor15PavirsiniuNuoteku</vt:lpstr>
      <vt:lpstr>'Forma 4'!VAS073_F_Vartotojuinfor16KitosReguliuojamosios</vt:lpstr>
      <vt:lpstr>VAS073_F_Vartotojuinfor16KitosReguliuojamosios</vt:lpstr>
      <vt:lpstr>'Forma 4'!VAS073_F_Vartotojuinfor17KitosVeiklos</vt:lpstr>
      <vt:lpstr>VAS073_F_Vartotojuinfor17KitosVeiklos</vt:lpstr>
      <vt:lpstr>'Forma 4'!VAS073_F_Vartotojuinfor1Apskaitosveikla1</vt:lpstr>
      <vt:lpstr>VAS073_F_Vartotojuinfor1Apskaitosveikla1</vt:lpstr>
      <vt:lpstr>'Forma 4'!VAS073_F_Vartotojuinfor1Kitareguliuoja1</vt:lpstr>
      <vt:lpstr>VAS073_F_Vartotojuinfor1Kitareguliuoja1</vt:lpstr>
      <vt:lpstr>'Forma 4'!VAS073_F_Vartotojuinfor21IS</vt:lpstr>
      <vt:lpstr>VAS073_F_Vartotojuinfor21IS</vt:lpstr>
      <vt:lpstr>'Forma 4'!VAS073_F_Vartotojuinfor231GeriamojoVandens</vt:lpstr>
      <vt:lpstr>VAS073_F_Vartotojuinfor231GeriamojoVandens</vt:lpstr>
      <vt:lpstr>'Forma 4'!VAS073_F_Vartotojuinfor232GeriamojoVandens</vt:lpstr>
      <vt:lpstr>VAS073_F_Vartotojuinfor232GeriamojoVandens</vt:lpstr>
      <vt:lpstr>'Forma 4'!VAS073_F_Vartotojuinfor233GeriamojoVandens</vt:lpstr>
      <vt:lpstr>VAS073_F_Vartotojuinfor233GeriamojoVandens</vt:lpstr>
      <vt:lpstr>'Forma 4'!VAS073_F_Vartotojuinfor23IsViso</vt:lpstr>
      <vt:lpstr>VAS073_F_Vartotojuinfor23IsViso</vt:lpstr>
      <vt:lpstr>'Forma 4'!VAS073_F_Vartotojuinfor241NuotekuSurinkimas</vt:lpstr>
      <vt:lpstr>VAS073_F_Vartotojuinfor241NuotekuSurinkimas</vt:lpstr>
      <vt:lpstr>'Forma 4'!VAS073_F_Vartotojuinfor242NuotekuValymas</vt:lpstr>
      <vt:lpstr>VAS073_F_Vartotojuinfor242NuotekuValymas</vt:lpstr>
      <vt:lpstr>'Forma 4'!VAS073_F_Vartotojuinfor243NuotekuDumblo</vt:lpstr>
      <vt:lpstr>VAS073_F_Vartotojuinfor243NuotekuDumblo</vt:lpstr>
      <vt:lpstr>'Forma 4'!VAS073_F_Vartotojuinfor24IsViso</vt:lpstr>
      <vt:lpstr>VAS073_F_Vartotojuinfor24IsViso</vt:lpstr>
      <vt:lpstr>'Forma 4'!VAS073_F_Vartotojuinfor25PavirsiniuNuoteku</vt:lpstr>
      <vt:lpstr>VAS073_F_Vartotojuinfor25PavirsiniuNuoteku</vt:lpstr>
      <vt:lpstr>'Forma 4'!VAS073_F_Vartotojuinfor26KitosReguliuojamosios</vt:lpstr>
      <vt:lpstr>VAS073_F_Vartotojuinfor26KitosReguliuojamosios</vt:lpstr>
      <vt:lpstr>'Forma 4'!VAS073_F_Vartotojuinfor27KitosVeiklos</vt:lpstr>
      <vt:lpstr>VAS073_F_Vartotojuinfor27KitosVeiklos</vt:lpstr>
      <vt:lpstr>'Forma 4'!VAS073_F_Vartotojuinfor2Apskaitosveikla1</vt:lpstr>
      <vt:lpstr>VAS073_F_Vartotojuinfor2Apskaitosveikla1</vt:lpstr>
      <vt:lpstr>'Forma 4'!VAS073_F_Vartotojuinfor2Kitareguliuoja1</vt:lpstr>
      <vt:lpstr>VAS073_F_Vartotojuinfor2Kitareguliuoja1</vt:lpstr>
      <vt:lpstr>'Forma 4'!VAS073_F_Vartotojuinfor31IS</vt:lpstr>
      <vt:lpstr>VAS073_F_Vartotojuinfor31IS</vt:lpstr>
      <vt:lpstr>'Forma 4'!VAS073_F_Vartotojuinfor331GeriamojoVandens</vt:lpstr>
      <vt:lpstr>VAS073_F_Vartotojuinfor331GeriamojoVandens</vt:lpstr>
      <vt:lpstr>'Forma 4'!VAS073_F_Vartotojuinfor332GeriamojoVandens</vt:lpstr>
      <vt:lpstr>VAS073_F_Vartotojuinfor332GeriamojoVandens</vt:lpstr>
      <vt:lpstr>'Forma 4'!VAS073_F_Vartotojuinfor333GeriamojoVandens</vt:lpstr>
      <vt:lpstr>VAS073_F_Vartotojuinfor333GeriamojoVandens</vt:lpstr>
      <vt:lpstr>'Forma 4'!VAS073_F_Vartotojuinfor33IsViso</vt:lpstr>
      <vt:lpstr>VAS073_F_Vartotojuinfor33IsViso</vt:lpstr>
      <vt:lpstr>'Forma 4'!VAS073_F_Vartotojuinfor341NuotekuSurinkimas</vt:lpstr>
      <vt:lpstr>VAS073_F_Vartotojuinfor341NuotekuSurinkimas</vt:lpstr>
      <vt:lpstr>'Forma 4'!VAS073_F_Vartotojuinfor342NuotekuValymas</vt:lpstr>
      <vt:lpstr>VAS073_F_Vartotojuinfor342NuotekuValymas</vt:lpstr>
      <vt:lpstr>'Forma 4'!VAS073_F_Vartotojuinfor343NuotekuDumblo</vt:lpstr>
      <vt:lpstr>VAS073_F_Vartotojuinfor343NuotekuDumblo</vt:lpstr>
      <vt:lpstr>'Forma 4'!VAS073_F_Vartotojuinfor34IsViso</vt:lpstr>
      <vt:lpstr>VAS073_F_Vartotojuinfor34IsViso</vt:lpstr>
      <vt:lpstr>'Forma 4'!VAS073_F_Vartotojuinfor35PavirsiniuNuoteku</vt:lpstr>
      <vt:lpstr>VAS073_F_Vartotojuinfor35PavirsiniuNuoteku</vt:lpstr>
      <vt:lpstr>'Forma 4'!VAS073_F_Vartotojuinfor36KitosReguliuojamosios</vt:lpstr>
      <vt:lpstr>VAS073_F_Vartotojuinfor36KitosReguliuojamosios</vt:lpstr>
      <vt:lpstr>'Forma 4'!VAS073_F_Vartotojuinfor37KitosVeiklos</vt:lpstr>
      <vt:lpstr>VAS073_F_Vartotojuinfor37KitosVeiklos</vt:lpstr>
      <vt:lpstr>'Forma 4'!VAS073_F_Vartotojuinfor3Apskaitosveikla1</vt:lpstr>
      <vt:lpstr>VAS073_F_Vartotojuinfor3Apskaitosveikla1</vt:lpstr>
      <vt:lpstr>'Forma 4'!VAS073_F_Vartotojuinfor3Kitareguliuoja1</vt:lpstr>
      <vt:lpstr>VAS073_F_Vartotojuinfor3Kitareguliuoja1</vt:lpstr>
      <vt:lpstr>'Forma 4'!VAS073_F_Vartotojuinfor41IS</vt:lpstr>
      <vt:lpstr>VAS073_F_Vartotojuinfor41IS</vt:lpstr>
      <vt:lpstr>'Forma 4'!VAS073_F_Vartotojuinfor431GeriamojoVandens</vt:lpstr>
      <vt:lpstr>VAS073_F_Vartotojuinfor431GeriamojoVandens</vt:lpstr>
      <vt:lpstr>'Forma 4'!VAS073_F_Vartotojuinfor432GeriamojoVandens</vt:lpstr>
      <vt:lpstr>VAS073_F_Vartotojuinfor432GeriamojoVandens</vt:lpstr>
      <vt:lpstr>'Forma 4'!VAS073_F_Vartotojuinfor433GeriamojoVandens</vt:lpstr>
      <vt:lpstr>VAS073_F_Vartotojuinfor433GeriamojoVandens</vt:lpstr>
      <vt:lpstr>'Forma 4'!VAS073_F_Vartotojuinfor43IsViso</vt:lpstr>
      <vt:lpstr>VAS073_F_Vartotojuinfor43IsViso</vt:lpstr>
      <vt:lpstr>'Forma 4'!VAS073_F_Vartotojuinfor441NuotekuSurinkimas</vt:lpstr>
      <vt:lpstr>VAS073_F_Vartotojuinfor441NuotekuSurinkimas</vt:lpstr>
      <vt:lpstr>'Forma 4'!VAS073_F_Vartotojuinfor442NuotekuValymas</vt:lpstr>
      <vt:lpstr>VAS073_F_Vartotojuinfor442NuotekuValymas</vt:lpstr>
      <vt:lpstr>'Forma 4'!VAS073_F_Vartotojuinfor443NuotekuDumblo</vt:lpstr>
      <vt:lpstr>VAS073_F_Vartotojuinfor443NuotekuDumblo</vt:lpstr>
      <vt:lpstr>'Forma 4'!VAS073_F_Vartotojuinfor44IsViso</vt:lpstr>
      <vt:lpstr>VAS073_F_Vartotojuinfor44IsViso</vt:lpstr>
      <vt:lpstr>'Forma 4'!VAS073_F_Vartotojuinfor45PavirsiniuNuoteku</vt:lpstr>
      <vt:lpstr>VAS073_F_Vartotojuinfor45PavirsiniuNuoteku</vt:lpstr>
      <vt:lpstr>'Forma 4'!VAS073_F_Vartotojuinfor46KitosReguliuojamosios</vt:lpstr>
      <vt:lpstr>VAS073_F_Vartotojuinfor46KitosReguliuojamosios</vt:lpstr>
      <vt:lpstr>'Forma 4'!VAS073_F_Vartotojuinfor47KitosVeiklos</vt:lpstr>
      <vt:lpstr>VAS073_F_Vartotojuinfor47KitosVeiklos</vt:lpstr>
      <vt:lpstr>'Forma 4'!VAS073_F_Vartotojuinfor4Apskaitosveikla1</vt:lpstr>
      <vt:lpstr>VAS073_F_Vartotojuinfor4Apskaitosveikla1</vt:lpstr>
      <vt:lpstr>'Forma 4'!VAS073_F_Vartotojuinfor4Kitareguliuoja1</vt:lpstr>
      <vt:lpstr>VAS073_F_Vartotojuinfor4Kitareguliuoja1</vt:lpstr>
      <vt:lpstr>'Forma 4'!VAS073_F_Verslovienetop11IS</vt:lpstr>
      <vt:lpstr>VAS073_F_Verslovienetop11IS</vt:lpstr>
      <vt:lpstr>'Forma 4'!VAS073_F_Verslovienetop131GeriamojoVandens</vt:lpstr>
      <vt:lpstr>VAS073_F_Verslovienetop131GeriamojoVandens</vt:lpstr>
      <vt:lpstr>'Forma 4'!VAS073_F_Verslovienetop132GeriamojoVandens</vt:lpstr>
      <vt:lpstr>VAS073_F_Verslovienetop132GeriamojoVandens</vt:lpstr>
      <vt:lpstr>'Forma 4'!VAS073_F_Verslovienetop133GeriamojoVandens</vt:lpstr>
      <vt:lpstr>VAS073_F_Verslovienetop133GeriamojoVandens</vt:lpstr>
      <vt:lpstr>'Forma 4'!VAS073_F_Verslovienetop13IsViso</vt:lpstr>
      <vt:lpstr>VAS073_F_Verslovienetop13IsViso</vt:lpstr>
      <vt:lpstr>'Forma 4'!VAS073_F_Verslovienetop141NuotekuSurinkimas</vt:lpstr>
      <vt:lpstr>VAS073_F_Verslovienetop141NuotekuSurinkimas</vt:lpstr>
      <vt:lpstr>'Forma 4'!VAS073_F_Verslovienetop142NuotekuValymas</vt:lpstr>
      <vt:lpstr>VAS073_F_Verslovienetop142NuotekuValymas</vt:lpstr>
      <vt:lpstr>'Forma 4'!VAS073_F_Verslovienetop143NuotekuDumblo</vt:lpstr>
      <vt:lpstr>VAS073_F_Verslovienetop143NuotekuDumblo</vt:lpstr>
      <vt:lpstr>'Forma 4'!VAS073_F_Verslovienetop14IsViso</vt:lpstr>
      <vt:lpstr>VAS073_F_Verslovienetop14IsViso</vt:lpstr>
      <vt:lpstr>'Forma 4'!VAS073_F_Verslovienetop15PavirsiniuNuoteku</vt:lpstr>
      <vt:lpstr>VAS073_F_Verslovienetop15PavirsiniuNuoteku</vt:lpstr>
      <vt:lpstr>'Forma 4'!VAS073_F_Verslovienetop16KitosReguliuojamosios</vt:lpstr>
      <vt:lpstr>VAS073_F_Verslovienetop16KitosReguliuojamosios</vt:lpstr>
      <vt:lpstr>'Forma 4'!VAS073_F_Verslovienetop17KitosVeiklos</vt:lpstr>
      <vt:lpstr>VAS073_F_Verslovienetop17KitosVeiklos</vt:lpstr>
      <vt:lpstr>'Forma 4'!VAS073_F_Verslovienetop1Apskaitosveikla1</vt:lpstr>
      <vt:lpstr>VAS073_F_Verslovienetop1Apskaitosveikla1</vt:lpstr>
      <vt:lpstr>'Forma 4'!VAS073_F_Verslovienetop1Kitareguliuoja1</vt:lpstr>
      <vt:lpstr>VAS073_F_Verslovienetop1Kitareguliuoja1</vt:lpstr>
      <vt:lpstr>'Forma 4'!VAS073_F_Verslovienetui11IS</vt:lpstr>
      <vt:lpstr>VAS073_F_Verslovienetui11IS</vt:lpstr>
      <vt:lpstr>'Forma 4'!VAS073_F_Verslovienetui131GeriamojoVandens</vt:lpstr>
      <vt:lpstr>VAS073_F_Verslovienetui131GeriamojoVandens</vt:lpstr>
      <vt:lpstr>'Forma 4'!VAS073_F_Verslovienetui132GeriamojoVandens</vt:lpstr>
      <vt:lpstr>VAS073_F_Verslovienetui132GeriamojoVandens</vt:lpstr>
      <vt:lpstr>'Forma 4'!VAS073_F_Verslovienetui133GeriamojoVandens</vt:lpstr>
      <vt:lpstr>VAS073_F_Verslovienetui133GeriamojoVandens</vt:lpstr>
      <vt:lpstr>'Forma 4'!VAS073_F_Verslovienetui13IsViso</vt:lpstr>
      <vt:lpstr>VAS073_F_Verslovienetui13IsViso</vt:lpstr>
      <vt:lpstr>'Forma 4'!VAS073_F_Verslovienetui141NuotekuSurinkimas</vt:lpstr>
      <vt:lpstr>VAS073_F_Verslovienetui141NuotekuSurinkimas</vt:lpstr>
      <vt:lpstr>'Forma 4'!VAS073_F_Verslovienetui142NuotekuValymas</vt:lpstr>
      <vt:lpstr>VAS073_F_Verslovienetui142NuotekuValymas</vt:lpstr>
      <vt:lpstr>'Forma 4'!VAS073_F_Verslovienetui143NuotekuDumblo</vt:lpstr>
      <vt:lpstr>VAS073_F_Verslovienetui143NuotekuDumblo</vt:lpstr>
      <vt:lpstr>'Forma 4'!VAS073_F_Verslovienetui14IsViso</vt:lpstr>
      <vt:lpstr>VAS073_F_Verslovienetui14IsViso</vt:lpstr>
      <vt:lpstr>'Forma 4'!VAS073_F_Verslovienetui15PavirsiniuNuoteku</vt:lpstr>
      <vt:lpstr>VAS073_F_Verslovienetui15PavirsiniuNuoteku</vt:lpstr>
      <vt:lpstr>'Forma 4'!VAS073_F_Verslovienetui16KitosReguliuojamosios</vt:lpstr>
      <vt:lpstr>VAS073_F_Verslovienetui16KitosReguliuojamosios</vt:lpstr>
      <vt:lpstr>'Forma 4'!VAS073_F_Verslovienetui17KitosVeiklos</vt:lpstr>
      <vt:lpstr>VAS073_F_Verslovienetui17KitosVeiklos</vt:lpstr>
      <vt:lpstr>'Forma 4'!VAS073_F_Verslovienetui1Apskaitosveikla1</vt:lpstr>
      <vt:lpstr>VAS073_F_Verslovienetui1Apskaitosveikla1</vt:lpstr>
      <vt:lpstr>'Forma 4'!VAS073_F_Verslovienetui1Kitareguliuoja1</vt:lpstr>
      <vt:lpstr>VAS073_F_Verslovienetui1Kitareguliuoja1</vt:lpstr>
      <vt:lpstr>'Forma 4'!VAS073_F_Visospaskirsto11IS</vt:lpstr>
      <vt:lpstr>VAS073_F_Visospaskirsto11IS</vt:lpstr>
      <vt:lpstr>'Forma 4'!VAS073_F_Visospaskirsto131GeriamojoVandens</vt:lpstr>
      <vt:lpstr>VAS073_F_Visospaskirsto131GeriamojoVandens</vt:lpstr>
      <vt:lpstr>'Forma 4'!VAS073_F_Visospaskirsto132GeriamojoVandens</vt:lpstr>
      <vt:lpstr>VAS073_F_Visospaskirsto132GeriamojoVandens</vt:lpstr>
      <vt:lpstr>'Forma 4'!VAS073_F_Visospaskirsto133GeriamojoVandens</vt:lpstr>
      <vt:lpstr>VAS073_F_Visospaskirsto133GeriamojoVandens</vt:lpstr>
      <vt:lpstr>'Forma 4'!VAS073_F_Visospaskirsto13IsViso</vt:lpstr>
      <vt:lpstr>VAS073_F_Visospaskirsto13IsViso</vt:lpstr>
      <vt:lpstr>'Forma 4'!VAS073_F_Visospaskirsto141NuotekuSurinkimas</vt:lpstr>
      <vt:lpstr>VAS073_F_Visospaskirsto141NuotekuSurinkimas</vt:lpstr>
      <vt:lpstr>'Forma 4'!VAS073_F_Visospaskirsto142NuotekuValymas</vt:lpstr>
      <vt:lpstr>VAS073_F_Visospaskirsto142NuotekuValymas</vt:lpstr>
      <vt:lpstr>'Forma 4'!VAS073_F_Visospaskirsto143NuotekuDumblo</vt:lpstr>
      <vt:lpstr>VAS073_F_Visospaskirsto143NuotekuDumblo</vt:lpstr>
      <vt:lpstr>'Forma 4'!VAS073_F_Visospaskirsto14IsViso</vt:lpstr>
      <vt:lpstr>VAS073_F_Visospaskirsto14IsViso</vt:lpstr>
      <vt:lpstr>'Forma 4'!VAS073_F_Visospaskirsto15PavirsiniuNuoteku</vt:lpstr>
      <vt:lpstr>VAS073_F_Visospaskirsto15PavirsiniuNuoteku</vt:lpstr>
      <vt:lpstr>'Forma 4'!VAS073_F_Visospaskirsto16KitosReguliuojamosios</vt:lpstr>
      <vt:lpstr>VAS073_F_Visospaskirsto16KitosReguliuojamosios</vt:lpstr>
      <vt:lpstr>'Forma 4'!VAS073_F_Visospaskirsto17KitosVeiklos</vt:lpstr>
      <vt:lpstr>VAS073_F_Visospaskirsto17KitosVeiklos</vt:lpstr>
      <vt:lpstr>'Forma 4'!VAS073_F_Visospaskirsto1Apskaitosveikla1</vt:lpstr>
      <vt:lpstr>VAS073_F_Visospaskirsto1Apskaitosveikla1</vt:lpstr>
      <vt:lpstr>'Forma 4'!VAS073_F_Visospaskirsto1Kitareguliuoja1</vt:lpstr>
      <vt:lpstr>VAS073_F_Visospaskirsto1Kitareguliuoja1</vt:lpstr>
      <vt:lpstr>'Forma 4'!VAS073_F_Zemesnuomosmok11IS</vt:lpstr>
      <vt:lpstr>VAS073_F_Zemesnuomosmok11IS</vt:lpstr>
      <vt:lpstr>'Forma 4'!VAS073_F_Zemesnuomosmok131GeriamojoVandens</vt:lpstr>
      <vt:lpstr>VAS073_F_Zemesnuomosmok131GeriamojoVandens</vt:lpstr>
      <vt:lpstr>'Forma 4'!VAS073_F_Zemesnuomosmok132GeriamojoVandens</vt:lpstr>
      <vt:lpstr>VAS073_F_Zemesnuomosmok132GeriamojoVandens</vt:lpstr>
      <vt:lpstr>'Forma 4'!VAS073_F_Zemesnuomosmok133GeriamojoVandens</vt:lpstr>
      <vt:lpstr>VAS073_F_Zemesnuomosmok133GeriamojoVandens</vt:lpstr>
      <vt:lpstr>'Forma 4'!VAS073_F_Zemesnuomosmok13IsViso</vt:lpstr>
      <vt:lpstr>VAS073_F_Zemesnuomosmok13IsViso</vt:lpstr>
      <vt:lpstr>'Forma 4'!VAS073_F_Zemesnuomosmok141NuotekuSurinkimas</vt:lpstr>
      <vt:lpstr>VAS073_F_Zemesnuomosmok141NuotekuSurinkimas</vt:lpstr>
      <vt:lpstr>'Forma 4'!VAS073_F_Zemesnuomosmok142NuotekuValymas</vt:lpstr>
      <vt:lpstr>VAS073_F_Zemesnuomosmok142NuotekuValymas</vt:lpstr>
      <vt:lpstr>'Forma 4'!VAS073_F_Zemesnuomosmok143NuotekuDumblo</vt:lpstr>
      <vt:lpstr>VAS073_F_Zemesnuomosmok143NuotekuDumblo</vt:lpstr>
      <vt:lpstr>'Forma 4'!VAS073_F_Zemesnuomosmok14IsViso</vt:lpstr>
      <vt:lpstr>VAS073_F_Zemesnuomosmok14IsViso</vt:lpstr>
      <vt:lpstr>'Forma 4'!VAS073_F_Zemesnuomosmok15PavirsiniuNuoteku</vt:lpstr>
      <vt:lpstr>VAS073_F_Zemesnuomosmok15PavirsiniuNuoteku</vt:lpstr>
      <vt:lpstr>'Forma 4'!VAS073_F_Zemesnuomosmok16KitosReguliuojamosios</vt:lpstr>
      <vt:lpstr>VAS073_F_Zemesnuomosmok16KitosReguliuojamosios</vt:lpstr>
      <vt:lpstr>'Forma 4'!VAS073_F_Zemesnuomosmok17KitosVeiklos</vt:lpstr>
      <vt:lpstr>VAS073_F_Zemesnuomosmok17KitosVeiklos</vt:lpstr>
      <vt:lpstr>'Forma 4'!VAS073_F_Zemesnuomosmok1Apskaitosveikla1</vt:lpstr>
      <vt:lpstr>VAS073_F_Zemesnuomosmok1Apskaitosveikla1</vt:lpstr>
      <vt:lpstr>'Forma 4'!VAS073_F_Zemesnuomosmok1Kitareguliuoja1</vt:lpstr>
      <vt:lpstr>VAS073_F_Zemesnuomosmok1Kitareguliuoja1</vt:lpstr>
      <vt:lpstr>'Forma 4'!VAS073_F_Zemesnuomosmok21IS</vt:lpstr>
      <vt:lpstr>VAS073_F_Zemesnuomosmok21IS</vt:lpstr>
      <vt:lpstr>'Forma 4'!VAS073_F_Zemesnuomosmok231GeriamojoVandens</vt:lpstr>
      <vt:lpstr>VAS073_F_Zemesnuomosmok231GeriamojoVandens</vt:lpstr>
      <vt:lpstr>'Forma 4'!VAS073_F_Zemesnuomosmok232GeriamojoVandens</vt:lpstr>
      <vt:lpstr>VAS073_F_Zemesnuomosmok232GeriamojoVandens</vt:lpstr>
      <vt:lpstr>'Forma 4'!VAS073_F_Zemesnuomosmok233GeriamojoVandens</vt:lpstr>
      <vt:lpstr>VAS073_F_Zemesnuomosmok233GeriamojoVandens</vt:lpstr>
      <vt:lpstr>'Forma 4'!VAS073_F_Zemesnuomosmok23IsViso</vt:lpstr>
      <vt:lpstr>VAS073_F_Zemesnuomosmok23IsViso</vt:lpstr>
      <vt:lpstr>'Forma 4'!VAS073_F_Zemesnuomosmok241NuotekuSurinkimas</vt:lpstr>
      <vt:lpstr>VAS073_F_Zemesnuomosmok241NuotekuSurinkimas</vt:lpstr>
      <vt:lpstr>'Forma 4'!VAS073_F_Zemesnuomosmok242NuotekuValymas</vt:lpstr>
      <vt:lpstr>VAS073_F_Zemesnuomosmok242NuotekuValymas</vt:lpstr>
      <vt:lpstr>'Forma 4'!VAS073_F_Zemesnuomosmok243NuotekuDumblo</vt:lpstr>
      <vt:lpstr>VAS073_F_Zemesnuomosmok243NuotekuDumblo</vt:lpstr>
      <vt:lpstr>'Forma 4'!VAS073_F_Zemesnuomosmok24IsViso</vt:lpstr>
      <vt:lpstr>VAS073_F_Zemesnuomosmok24IsViso</vt:lpstr>
      <vt:lpstr>'Forma 4'!VAS073_F_Zemesnuomosmok25PavirsiniuNuoteku</vt:lpstr>
      <vt:lpstr>VAS073_F_Zemesnuomosmok25PavirsiniuNuoteku</vt:lpstr>
      <vt:lpstr>'Forma 4'!VAS073_F_Zemesnuomosmok26KitosReguliuojamosios</vt:lpstr>
      <vt:lpstr>VAS073_F_Zemesnuomosmok26KitosReguliuojamosios</vt:lpstr>
      <vt:lpstr>'Forma 4'!VAS073_F_Zemesnuomosmok27KitosVeiklos</vt:lpstr>
      <vt:lpstr>VAS073_F_Zemesnuomosmok27KitosVeiklos</vt:lpstr>
      <vt:lpstr>'Forma 4'!VAS073_F_Zemesnuomosmok2Apskaitosveikla1</vt:lpstr>
      <vt:lpstr>VAS073_F_Zemesnuomosmok2Apskaitosveikla1</vt:lpstr>
      <vt:lpstr>'Forma 4'!VAS073_F_Zemesnuomosmok2Kitareguliuoja1</vt:lpstr>
      <vt:lpstr>VAS073_F_Zemesnuomosmok2Kitareguliuoja1</vt:lpstr>
      <vt:lpstr>'Forma 4'!VAS073_F_Zemesnuomosmok31IS</vt:lpstr>
      <vt:lpstr>VAS073_F_Zemesnuomosmok31IS</vt:lpstr>
      <vt:lpstr>'Forma 4'!VAS073_F_Zemesnuomosmok331GeriamojoVandens</vt:lpstr>
      <vt:lpstr>VAS073_F_Zemesnuomosmok331GeriamojoVandens</vt:lpstr>
      <vt:lpstr>'Forma 4'!VAS073_F_Zemesnuomosmok332GeriamojoVandens</vt:lpstr>
      <vt:lpstr>VAS073_F_Zemesnuomosmok332GeriamojoVandens</vt:lpstr>
      <vt:lpstr>'Forma 4'!VAS073_F_Zemesnuomosmok333GeriamojoVandens</vt:lpstr>
      <vt:lpstr>VAS073_F_Zemesnuomosmok333GeriamojoVandens</vt:lpstr>
      <vt:lpstr>'Forma 4'!VAS073_F_Zemesnuomosmok33IsViso</vt:lpstr>
      <vt:lpstr>VAS073_F_Zemesnuomosmok33IsViso</vt:lpstr>
      <vt:lpstr>'Forma 4'!VAS073_F_Zemesnuomosmok341NuotekuSurinkimas</vt:lpstr>
      <vt:lpstr>VAS073_F_Zemesnuomosmok341NuotekuSurinkimas</vt:lpstr>
      <vt:lpstr>'Forma 4'!VAS073_F_Zemesnuomosmok342NuotekuValymas</vt:lpstr>
      <vt:lpstr>VAS073_F_Zemesnuomosmok342NuotekuValymas</vt:lpstr>
      <vt:lpstr>'Forma 4'!VAS073_F_Zemesnuomosmok343NuotekuDumblo</vt:lpstr>
      <vt:lpstr>VAS073_F_Zemesnuomosmok343NuotekuDumblo</vt:lpstr>
      <vt:lpstr>'Forma 4'!VAS073_F_Zemesnuomosmok34IsViso</vt:lpstr>
      <vt:lpstr>VAS073_F_Zemesnuomosmok34IsViso</vt:lpstr>
      <vt:lpstr>'Forma 4'!VAS073_F_Zemesnuomosmok35PavirsiniuNuoteku</vt:lpstr>
      <vt:lpstr>VAS073_F_Zemesnuomosmok35PavirsiniuNuoteku</vt:lpstr>
      <vt:lpstr>'Forma 4'!VAS073_F_Zemesnuomosmok36KitosReguliuojamosios</vt:lpstr>
      <vt:lpstr>VAS073_F_Zemesnuomosmok36KitosReguliuojamosios</vt:lpstr>
      <vt:lpstr>'Forma 4'!VAS073_F_Zemesnuomosmok37KitosVeiklos</vt:lpstr>
      <vt:lpstr>VAS073_F_Zemesnuomosmok37KitosVeiklos</vt:lpstr>
      <vt:lpstr>'Forma 4'!VAS073_F_Zemesnuomosmok3Apskaitosveikla1</vt:lpstr>
      <vt:lpstr>VAS073_F_Zemesnuomosmok3Apskaitosveikla1</vt:lpstr>
      <vt:lpstr>'Forma 4'!VAS073_F_Zemesnuomosmok3Kitareguliuoja1</vt:lpstr>
      <vt:lpstr>VAS073_F_Zemesnuomosmok3Kitareguliuoja1</vt:lpstr>
      <vt:lpstr>'Forma 4'!VAS073_F_Zemesnuomosmok41IS</vt:lpstr>
      <vt:lpstr>VAS073_F_Zemesnuomosmok41IS</vt:lpstr>
      <vt:lpstr>'Forma 4'!VAS073_F_Zemesnuomosmok431GeriamojoVandens</vt:lpstr>
      <vt:lpstr>VAS073_F_Zemesnuomosmok431GeriamojoVandens</vt:lpstr>
      <vt:lpstr>'Forma 4'!VAS073_F_Zemesnuomosmok432GeriamojoVandens</vt:lpstr>
      <vt:lpstr>VAS073_F_Zemesnuomosmok432GeriamojoVandens</vt:lpstr>
      <vt:lpstr>'Forma 4'!VAS073_F_Zemesnuomosmok433GeriamojoVandens</vt:lpstr>
      <vt:lpstr>VAS073_F_Zemesnuomosmok433GeriamojoVandens</vt:lpstr>
      <vt:lpstr>'Forma 4'!VAS073_F_Zemesnuomosmok43IsViso</vt:lpstr>
      <vt:lpstr>VAS073_F_Zemesnuomosmok43IsViso</vt:lpstr>
      <vt:lpstr>'Forma 4'!VAS073_F_Zemesnuomosmok441NuotekuSurinkimas</vt:lpstr>
      <vt:lpstr>VAS073_F_Zemesnuomosmok441NuotekuSurinkimas</vt:lpstr>
      <vt:lpstr>'Forma 4'!VAS073_F_Zemesnuomosmok442NuotekuValymas</vt:lpstr>
      <vt:lpstr>VAS073_F_Zemesnuomosmok442NuotekuValymas</vt:lpstr>
      <vt:lpstr>'Forma 4'!VAS073_F_Zemesnuomosmok443NuotekuDumblo</vt:lpstr>
      <vt:lpstr>VAS073_F_Zemesnuomosmok443NuotekuDumblo</vt:lpstr>
      <vt:lpstr>'Forma 4'!VAS073_F_Zemesnuomosmok44IsViso</vt:lpstr>
      <vt:lpstr>VAS073_F_Zemesnuomosmok44IsViso</vt:lpstr>
      <vt:lpstr>'Forma 4'!VAS073_F_Zemesnuomosmok45PavirsiniuNuoteku</vt:lpstr>
      <vt:lpstr>VAS073_F_Zemesnuomosmok45PavirsiniuNuoteku</vt:lpstr>
      <vt:lpstr>'Forma 4'!VAS073_F_Zemesnuomosmok46KitosReguliuojamosios</vt:lpstr>
      <vt:lpstr>VAS073_F_Zemesnuomosmok46KitosReguliuojamosios</vt:lpstr>
      <vt:lpstr>'Forma 4'!VAS073_F_Zemesnuomosmok47KitosVeiklos</vt:lpstr>
      <vt:lpstr>VAS073_F_Zemesnuomosmok47KitosVeiklos</vt:lpstr>
      <vt:lpstr>'Forma 4'!VAS073_F_Zemesnuomosmok4Apskaitosveikla1</vt:lpstr>
      <vt:lpstr>VAS073_F_Zemesnuomosmok4Apskaitosveikla1</vt:lpstr>
      <vt:lpstr>'Forma 4'!VAS073_F_Zemesnuomosmok4Kitareguliuoja1</vt:lpstr>
      <vt:lpstr>VAS073_F_Zemesnuomosmok4Kitareguliuoja1</vt:lpstr>
      <vt:lpstr>'Forma 4'!VAS073_F_Zyminiomokesci11IS</vt:lpstr>
      <vt:lpstr>VAS073_F_Zyminiomokesci11IS</vt:lpstr>
      <vt:lpstr>'Forma 4'!VAS073_F_Zyminiomokesci131GeriamojoVandens</vt:lpstr>
      <vt:lpstr>VAS073_F_Zyminiomokesci131GeriamojoVandens</vt:lpstr>
      <vt:lpstr>'Forma 4'!VAS073_F_Zyminiomokesci132GeriamojoVandens</vt:lpstr>
      <vt:lpstr>VAS073_F_Zyminiomokesci132GeriamojoVandens</vt:lpstr>
      <vt:lpstr>'Forma 4'!VAS073_F_Zyminiomokesci133GeriamojoVandens</vt:lpstr>
      <vt:lpstr>VAS073_F_Zyminiomokesci133GeriamojoVandens</vt:lpstr>
      <vt:lpstr>'Forma 4'!VAS073_F_Zyminiomokesci13IsViso</vt:lpstr>
      <vt:lpstr>VAS073_F_Zyminiomokesci13IsViso</vt:lpstr>
      <vt:lpstr>'Forma 4'!VAS073_F_Zyminiomokesci141NuotekuSurinkimas</vt:lpstr>
      <vt:lpstr>VAS073_F_Zyminiomokesci141NuotekuSurinkimas</vt:lpstr>
      <vt:lpstr>'Forma 4'!VAS073_F_Zyminiomokesci142NuotekuValymas</vt:lpstr>
      <vt:lpstr>VAS073_F_Zyminiomokesci142NuotekuValymas</vt:lpstr>
      <vt:lpstr>'Forma 4'!VAS073_F_Zyminiomokesci143NuotekuDumblo</vt:lpstr>
      <vt:lpstr>VAS073_F_Zyminiomokesci143NuotekuDumblo</vt:lpstr>
      <vt:lpstr>'Forma 4'!VAS073_F_Zyminiomokesci14IsViso</vt:lpstr>
      <vt:lpstr>VAS073_F_Zyminiomokesci14IsViso</vt:lpstr>
      <vt:lpstr>'Forma 4'!VAS073_F_Zyminiomokesci15PavirsiniuNuoteku</vt:lpstr>
      <vt:lpstr>VAS073_F_Zyminiomokesci15PavirsiniuNuoteku</vt:lpstr>
      <vt:lpstr>'Forma 4'!VAS073_F_Zyminiomokesci16KitosReguliuojamosios</vt:lpstr>
      <vt:lpstr>VAS073_F_Zyminiomokesci16KitosReguliuojamosios</vt:lpstr>
      <vt:lpstr>'Forma 4'!VAS073_F_Zyminiomokesci17KitosVeiklos</vt:lpstr>
      <vt:lpstr>VAS073_F_Zyminiomokesci17KitosVeiklos</vt:lpstr>
      <vt:lpstr>'Forma 4'!VAS073_F_Zyminiomokesci1Apskaitosveikla1</vt:lpstr>
      <vt:lpstr>VAS073_F_Zyminiomokesci1Apskaitosveikla1</vt:lpstr>
      <vt:lpstr>'Forma 4'!VAS073_F_Zyminiomokesci1Kitareguliuoja1</vt:lpstr>
      <vt:lpstr>VAS073_F_Zyminiomokesci1Kitareguliuoja1</vt:lpstr>
      <vt:lpstr>'Forma 4'!VAS073_F_Zyminiomokesci21IS</vt:lpstr>
      <vt:lpstr>VAS073_F_Zyminiomokesci21IS</vt:lpstr>
      <vt:lpstr>'Forma 4'!VAS073_F_Zyminiomokesci231GeriamojoVandens</vt:lpstr>
      <vt:lpstr>VAS073_F_Zyminiomokesci231GeriamojoVandens</vt:lpstr>
      <vt:lpstr>'Forma 4'!VAS073_F_Zyminiomokesci232GeriamojoVandens</vt:lpstr>
      <vt:lpstr>VAS073_F_Zyminiomokesci232GeriamojoVandens</vt:lpstr>
      <vt:lpstr>'Forma 4'!VAS073_F_Zyminiomokesci233GeriamojoVandens</vt:lpstr>
      <vt:lpstr>VAS073_F_Zyminiomokesci233GeriamojoVandens</vt:lpstr>
      <vt:lpstr>'Forma 4'!VAS073_F_Zyminiomokesci23IsViso</vt:lpstr>
      <vt:lpstr>VAS073_F_Zyminiomokesci23IsViso</vt:lpstr>
      <vt:lpstr>'Forma 4'!VAS073_F_Zyminiomokesci241NuotekuSurinkimas</vt:lpstr>
      <vt:lpstr>VAS073_F_Zyminiomokesci241NuotekuSurinkimas</vt:lpstr>
      <vt:lpstr>'Forma 4'!VAS073_F_Zyminiomokesci242NuotekuValymas</vt:lpstr>
      <vt:lpstr>VAS073_F_Zyminiomokesci242NuotekuValymas</vt:lpstr>
      <vt:lpstr>'Forma 4'!VAS073_F_Zyminiomokesci243NuotekuDumblo</vt:lpstr>
      <vt:lpstr>VAS073_F_Zyminiomokesci243NuotekuDumblo</vt:lpstr>
      <vt:lpstr>'Forma 4'!VAS073_F_Zyminiomokesci24IsViso</vt:lpstr>
      <vt:lpstr>VAS073_F_Zyminiomokesci24IsViso</vt:lpstr>
      <vt:lpstr>'Forma 4'!VAS073_F_Zyminiomokesci25PavirsiniuNuoteku</vt:lpstr>
      <vt:lpstr>VAS073_F_Zyminiomokesci25PavirsiniuNuoteku</vt:lpstr>
      <vt:lpstr>'Forma 4'!VAS073_F_Zyminiomokesci26KitosReguliuojamosios</vt:lpstr>
      <vt:lpstr>VAS073_F_Zyminiomokesci26KitosReguliuojamosios</vt:lpstr>
      <vt:lpstr>'Forma 4'!VAS073_F_Zyminiomokesci27KitosVeiklos</vt:lpstr>
      <vt:lpstr>VAS073_F_Zyminiomokesci27KitosVeiklos</vt:lpstr>
      <vt:lpstr>'Forma 4'!VAS073_F_Zyminiomokesci2Apskaitosveikla1</vt:lpstr>
      <vt:lpstr>VAS073_F_Zyminiomokesci2Apskaitosveikla1</vt:lpstr>
      <vt:lpstr>'Forma 4'!VAS073_F_Zyminiomokesci2Kitareguliuoja1</vt:lpstr>
      <vt:lpstr>VAS073_F_Zyminiomokesci2Kitareguliuoja1</vt:lpstr>
      <vt:lpstr>'Forma 4'!VAS073_F_Zyminiomokesci31IS</vt:lpstr>
      <vt:lpstr>VAS073_F_Zyminiomokesci31IS</vt:lpstr>
      <vt:lpstr>'Forma 4'!VAS073_F_Zyminiomokesci331GeriamojoVandens</vt:lpstr>
      <vt:lpstr>VAS073_F_Zyminiomokesci331GeriamojoVandens</vt:lpstr>
      <vt:lpstr>'Forma 4'!VAS073_F_Zyminiomokesci332GeriamojoVandens</vt:lpstr>
      <vt:lpstr>VAS073_F_Zyminiomokesci332GeriamojoVandens</vt:lpstr>
      <vt:lpstr>'Forma 4'!VAS073_F_Zyminiomokesci333GeriamojoVandens</vt:lpstr>
      <vt:lpstr>VAS073_F_Zyminiomokesci333GeriamojoVandens</vt:lpstr>
      <vt:lpstr>'Forma 4'!VAS073_F_Zyminiomokesci33IsViso</vt:lpstr>
      <vt:lpstr>VAS073_F_Zyminiomokesci33IsViso</vt:lpstr>
      <vt:lpstr>'Forma 4'!VAS073_F_Zyminiomokesci341NuotekuSurinkimas</vt:lpstr>
      <vt:lpstr>VAS073_F_Zyminiomokesci341NuotekuSurinkimas</vt:lpstr>
      <vt:lpstr>'Forma 4'!VAS073_F_Zyminiomokesci342NuotekuValymas</vt:lpstr>
      <vt:lpstr>VAS073_F_Zyminiomokesci342NuotekuValymas</vt:lpstr>
      <vt:lpstr>'Forma 4'!VAS073_F_Zyminiomokesci343NuotekuDumblo</vt:lpstr>
      <vt:lpstr>VAS073_F_Zyminiomokesci343NuotekuDumblo</vt:lpstr>
      <vt:lpstr>'Forma 4'!VAS073_F_Zyminiomokesci34IsViso</vt:lpstr>
      <vt:lpstr>VAS073_F_Zyminiomokesci34IsViso</vt:lpstr>
      <vt:lpstr>'Forma 4'!VAS073_F_Zyminiomokesci35PavirsiniuNuoteku</vt:lpstr>
      <vt:lpstr>VAS073_F_Zyminiomokesci35PavirsiniuNuoteku</vt:lpstr>
      <vt:lpstr>'Forma 4'!VAS073_F_Zyminiomokesci36KitosReguliuojamosios</vt:lpstr>
      <vt:lpstr>VAS073_F_Zyminiomokesci36KitosReguliuojamosios</vt:lpstr>
      <vt:lpstr>'Forma 4'!VAS073_F_Zyminiomokesci37KitosVeiklos</vt:lpstr>
      <vt:lpstr>VAS073_F_Zyminiomokesci37KitosVeiklos</vt:lpstr>
      <vt:lpstr>'Forma 4'!VAS073_F_Zyminiomokesci3Apskaitosveikla1</vt:lpstr>
      <vt:lpstr>VAS073_F_Zyminiomokesci3Apskaitosveikla1</vt:lpstr>
      <vt:lpstr>'Forma 4'!VAS073_F_Zyminiomokesci3Kitareguliuoja1</vt:lpstr>
      <vt:lpstr>VAS073_F_Zyminiomokesci3Kitareguliuoja1</vt:lpstr>
      <vt:lpstr>'Forma 4'!VAS073_F_Zyminiomokesci41IS</vt:lpstr>
      <vt:lpstr>VAS073_F_Zyminiomokesci41IS</vt:lpstr>
      <vt:lpstr>'Forma 4'!VAS073_F_Zyminiomokesci431GeriamojoVandens</vt:lpstr>
      <vt:lpstr>VAS073_F_Zyminiomokesci431GeriamojoVandens</vt:lpstr>
      <vt:lpstr>'Forma 4'!VAS073_F_Zyminiomokesci432GeriamojoVandens</vt:lpstr>
      <vt:lpstr>VAS073_F_Zyminiomokesci432GeriamojoVandens</vt:lpstr>
      <vt:lpstr>'Forma 4'!VAS073_F_Zyminiomokesci433GeriamojoVandens</vt:lpstr>
      <vt:lpstr>VAS073_F_Zyminiomokesci433GeriamojoVandens</vt:lpstr>
      <vt:lpstr>'Forma 4'!VAS073_F_Zyminiomokesci43IsViso</vt:lpstr>
      <vt:lpstr>VAS073_F_Zyminiomokesci43IsViso</vt:lpstr>
      <vt:lpstr>'Forma 4'!VAS073_F_Zyminiomokesci441NuotekuSurinkimas</vt:lpstr>
      <vt:lpstr>VAS073_F_Zyminiomokesci441NuotekuSurinkimas</vt:lpstr>
      <vt:lpstr>'Forma 4'!VAS073_F_Zyminiomokesci442NuotekuValymas</vt:lpstr>
      <vt:lpstr>VAS073_F_Zyminiomokesci442NuotekuValymas</vt:lpstr>
      <vt:lpstr>'Forma 4'!VAS073_F_Zyminiomokesci443NuotekuDumblo</vt:lpstr>
      <vt:lpstr>VAS073_F_Zyminiomokesci443NuotekuDumblo</vt:lpstr>
      <vt:lpstr>'Forma 4'!VAS073_F_Zyminiomokesci44IsViso</vt:lpstr>
      <vt:lpstr>VAS073_F_Zyminiomokesci44IsViso</vt:lpstr>
      <vt:lpstr>'Forma 4'!VAS073_F_Zyminiomokesci45PavirsiniuNuoteku</vt:lpstr>
      <vt:lpstr>VAS073_F_Zyminiomokesci45PavirsiniuNuoteku</vt:lpstr>
      <vt:lpstr>'Forma 4'!VAS073_F_Zyminiomokesci46KitosReguliuojamosios</vt:lpstr>
      <vt:lpstr>VAS073_F_Zyminiomokesci46KitosReguliuojamosios</vt:lpstr>
      <vt:lpstr>'Forma 4'!VAS073_F_Zyminiomokesci47KitosVeiklos</vt:lpstr>
      <vt:lpstr>VAS073_F_Zyminiomokesci47KitosVeiklos</vt:lpstr>
      <vt:lpstr>'Forma 4'!VAS073_F_Zyminiomokesci4Apskaitosveikla1</vt:lpstr>
      <vt:lpstr>VAS073_F_Zyminiomokesci4Apskaitosveikla1</vt:lpstr>
      <vt:lpstr>'Forma 4'!VAS073_F_Zyminiomokesci4Kitareguliuoja1</vt:lpstr>
      <vt:lpstr>VAS073_F_Zyminiomokesci4Kitareguliuoja1</vt:lpstr>
      <vt:lpstr>'Forma 8'!VAS077_D_Abonentaiirvar1</vt:lpstr>
      <vt:lpstr>VAS077_D_Abonentaiirvar1</vt:lpstr>
      <vt:lpstr>'Forma 8'!VAS077_D_Abonentaiirvar2</vt:lpstr>
      <vt:lpstr>VAS077_D_Abonentaiirvar2</vt:lpstr>
      <vt:lpstr>'Forma 8'!VAS077_D_Abonentaiirvar3</vt:lpstr>
      <vt:lpstr>VAS077_D_Abonentaiirvar3</vt:lpstr>
      <vt:lpstr>'Forma 8'!VAS077_D_Abonentaikurie1</vt:lpstr>
      <vt:lpstr>VAS077_D_Abonentaikurie1</vt:lpstr>
      <vt:lpstr>'Forma 8'!VAS077_D_Abonentaikurie2</vt:lpstr>
      <vt:lpstr>VAS077_D_Abonentaikurie2</vt:lpstr>
      <vt:lpstr>'Forma 8'!VAS077_D_Abonentaikurie3</vt:lpstr>
      <vt:lpstr>VAS077_D_Abonentaikurie3</vt:lpstr>
      <vt:lpstr>'Forma 8'!VAS077_D_Abonentams1</vt:lpstr>
      <vt:lpstr>VAS077_D_Abonentams1</vt:lpstr>
      <vt:lpstr>'Forma 8'!VAS077_D_Abonentamsuznu1</vt:lpstr>
      <vt:lpstr>VAS077_D_Abonentamsuznu1</vt:lpstr>
      <vt:lpstr>'Forma 8'!VAS077_D_Abonentamsuzsu1</vt:lpstr>
      <vt:lpstr>VAS077_D_Abonentamsuzsu1</vt:lpstr>
      <vt:lpstr>'Forma 8'!VAS077_D_Abonentamsuzva1</vt:lpstr>
      <vt:lpstr>VAS077_D_Abonentamsuzva1</vt:lpstr>
      <vt:lpstr>'Forma 8'!VAS077_D_Aptarnaujamuuk1</vt:lpstr>
      <vt:lpstr>VAS077_D_Aptarnaujamuuk1</vt:lpstr>
      <vt:lpstr>'Forma 8'!VAS077_D_Aptarnaujamuuk2</vt:lpstr>
      <vt:lpstr>VAS077_D_Aptarnaujamuuk2</vt:lpstr>
      <vt:lpstr>'Forma 8'!VAS077_D_Aptarnaujamuuk3</vt:lpstr>
      <vt:lpstr>VAS077_D_Aptarnaujamuuk3</vt:lpstr>
      <vt:lpstr>'Forma 8'!VAS077_D_AtaskaitinisLaikotarpis</vt:lpstr>
      <vt:lpstr>VAS077_D_AtaskaitinisLaikotarpis</vt:lpstr>
      <vt:lpstr>'Forma 8'!VAS077_D_Daugiabuciunam1</vt:lpstr>
      <vt:lpstr>VAS077_D_Daugiabuciunam1</vt:lpstr>
      <vt:lpstr>'Forma 8'!VAS077_D_Daugiabuciunam2</vt:lpstr>
      <vt:lpstr>VAS077_D_Daugiabuciunam2</vt:lpstr>
      <vt:lpstr>'Forma 8'!VAS077_D_Daugiabuciuose1</vt:lpstr>
      <vt:lpstr>VAS077_D_Daugiabuciuose1</vt:lpstr>
      <vt:lpstr>'Forma 8'!VAS077_D_Daugiabuciuose2</vt:lpstr>
      <vt:lpstr>VAS077_D_Daugiabuciuose2</vt:lpstr>
      <vt:lpstr>'Forma 8'!VAS077_D_Geriamasisvand1</vt:lpstr>
      <vt:lpstr>VAS077_D_Geriamasisvand1</vt:lpstr>
      <vt:lpstr>'Forma 8'!VAS077_D_Geriamojovande1</vt:lpstr>
      <vt:lpstr>VAS077_D_Geriamojovande1</vt:lpstr>
      <vt:lpstr>'Forma 8'!VAS077_D_Geriamojovande2</vt:lpstr>
      <vt:lpstr>VAS077_D_Geriamojovande2</vt:lpstr>
      <vt:lpstr>'Forma 8'!VAS077_D_Gyventojuskaic1</vt:lpstr>
      <vt:lpstr>VAS077_D_Gyventojuskaic1</vt:lpstr>
      <vt:lpstr>'Forma 8'!VAS077_D_Individualiuos1</vt:lpstr>
      <vt:lpstr>VAS077_D_Individualiuos1</vt:lpstr>
      <vt:lpstr>'Forma 8'!VAS077_D_Individualiuos2</vt:lpstr>
      <vt:lpstr>VAS077_D_Individualiuos2</vt:lpstr>
      <vt:lpstr>'Forma 8'!VAS077_D_Individualiuos3</vt:lpstr>
      <vt:lpstr>VAS077_D_Individualiuos3</vt:lpstr>
      <vt:lpstr>'Forma 8'!VAS077_D_Individualiuos4</vt:lpstr>
      <vt:lpstr>VAS077_D_Individualiuos4</vt:lpstr>
      <vt:lpstr>'Forma 8'!VAS077_D_Individualiuos5</vt:lpstr>
      <vt:lpstr>VAS077_D_Individualiuos5</vt:lpstr>
      <vt:lpstr>'Forma 8'!VAS077_D_Irengtaivadine1</vt:lpstr>
      <vt:lpstr>VAS077_D_Irengtaivadine1</vt:lpstr>
      <vt:lpstr>'Forma 8'!VAS077_D_Isgautopozemin1</vt:lpstr>
      <vt:lpstr>VAS077_D_Isgautopozemin1</vt:lpstr>
      <vt:lpstr>'Forma 8'!VAS077_D_Issioskaiciaus1</vt:lpstr>
      <vt:lpstr>VAS077_D_Issioskaiciaus1</vt:lpstr>
      <vt:lpstr>'Forma 8'!VAS077_D_Issioskaiciaus10</vt:lpstr>
      <vt:lpstr>VAS077_D_Issioskaiciaus10</vt:lpstr>
      <vt:lpstr>'Forma 8'!VAS077_D_Issioskaiciaus11</vt:lpstr>
      <vt:lpstr>VAS077_D_Issioskaiciaus11</vt:lpstr>
      <vt:lpstr>'Forma 8'!VAS077_D_Issioskaiciaus12</vt:lpstr>
      <vt:lpstr>VAS077_D_Issioskaiciaus12</vt:lpstr>
      <vt:lpstr>'Forma 8'!VAS077_D_Issioskaiciaus13</vt:lpstr>
      <vt:lpstr>VAS077_D_Issioskaiciaus13</vt:lpstr>
      <vt:lpstr>'Forma 8'!VAS077_D_Issioskaiciaus14</vt:lpstr>
      <vt:lpstr>VAS077_D_Issioskaiciaus14</vt:lpstr>
      <vt:lpstr>'Forma 8'!VAS077_D_Issioskaiciaus15</vt:lpstr>
      <vt:lpstr>VAS077_D_Issioskaiciaus15</vt:lpstr>
      <vt:lpstr>'Forma 8'!VAS077_D_Issioskaiciaus16</vt:lpstr>
      <vt:lpstr>VAS077_D_Issioskaiciaus16</vt:lpstr>
      <vt:lpstr>'Forma 8'!VAS077_D_Issioskaiciaus2</vt:lpstr>
      <vt:lpstr>VAS077_D_Issioskaiciaus2</vt:lpstr>
      <vt:lpstr>'Forma 8'!VAS077_D_Issioskaiciaus3</vt:lpstr>
      <vt:lpstr>VAS077_D_Issioskaiciaus3</vt:lpstr>
      <vt:lpstr>'Forma 8'!VAS077_D_Issioskaiciaus4</vt:lpstr>
      <vt:lpstr>VAS077_D_Issioskaiciaus4</vt:lpstr>
      <vt:lpstr>'Forma 8'!VAS077_D_Issioskaiciaus5</vt:lpstr>
      <vt:lpstr>VAS077_D_Issioskaiciaus5</vt:lpstr>
      <vt:lpstr>'Forma 8'!VAS077_D_Issioskaiciaus6</vt:lpstr>
      <vt:lpstr>VAS077_D_Issioskaiciaus6</vt:lpstr>
      <vt:lpstr>'Forma 8'!VAS077_D_Issioskaiciaus7</vt:lpstr>
      <vt:lpstr>VAS077_D_Issioskaiciaus7</vt:lpstr>
      <vt:lpstr>'Forma 8'!VAS077_D_Issioskaiciaus8</vt:lpstr>
      <vt:lpstr>VAS077_D_Issioskaiciaus8</vt:lpstr>
      <vt:lpstr>'Forma 8'!VAS077_D_Issioskaiciaus9</vt:lpstr>
      <vt:lpstr>VAS077_D_Issioskaiciaus9</vt:lpstr>
      <vt:lpstr>'Forma 8'!VAS077_D_Isvalytasbuiti1</vt:lpstr>
      <vt:lpstr>VAS077_D_Isvalytasbuiti1</vt:lpstr>
      <vt:lpstr>'Forma 8'!VAS077_D_Isvalytaspavir1</vt:lpstr>
      <vt:lpstr>VAS077_D_Isvalytaspavir1</vt:lpstr>
      <vt:lpstr>'Forma 8'!VAS077_D_Ivadinesirapsk1</vt:lpstr>
      <vt:lpstr>VAS077_D_Ivadinesirapsk1</vt:lpstr>
      <vt:lpstr>'Forma 8'!VAS077_D_Ivadinesirapsk2</vt:lpstr>
      <vt:lpstr>VAS077_D_Ivadinesirapsk2</vt:lpstr>
      <vt:lpstr>'Forma 8'!VAS077_D_Kitiukiosubjek1</vt:lpstr>
      <vt:lpstr>VAS077_D_Kitiukiosubjek1</vt:lpstr>
      <vt:lpstr>'Forma 8'!VAS077_D_Namuukiuskaici1</vt:lpstr>
      <vt:lpstr>VAS077_D_Namuukiuskaici1</vt:lpstr>
      <vt:lpstr>'Forma 8'!VAS077_D_Neapmoketaspav1</vt:lpstr>
      <vt:lpstr>VAS077_D_Neapmoketaspav1</vt:lpstr>
      <vt:lpstr>'Forma 8'!VAS077_D_Neapmoketaspav2</vt:lpstr>
      <vt:lpstr>VAS077_D_Neapmoketaspav2</vt:lpstr>
      <vt:lpstr>'Forma 8'!VAS077_D_Neapskaitytasb1</vt:lpstr>
      <vt:lpstr>VAS077_D_Neapskaitytasb1</vt:lpstr>
      <vt:lpstr>'Forma 8'!VAS077_D_Neapskaitytasv1</vt:lpstr>
      <vt:lpstr>VAS077_D_Neapskaitytasv1</vt:lpstr>
      <vt:lpstr>'Forma 8'!VAS077_D_Neapskaitytasv2</vt:lpstr>
      <vt:lpstr>VAS077_D_Neapskaitytasv2</vt:lpstr>
      <vt:lpstr>'Forma 8'!VAS077_D_Neapskaitytubu1</vt:lpstr>
      <vt:lpstr>VAS077_D_Neapskaitytubu1</vt:lpstr>
      <vt:lpstr>'Forma 8'!VAS077_D_Neirengtaivadi1</vt:lpstr>
      <vt:lpstr>VAS077_D_Neirengtaivadi1</vt:lpstr>
      <vt:lpstr>'Forma 8'!VAS077_D_Netektys1</vt:lpstr>
      <vt:lpstr>VAS077_D_Netektys1</vt:lpstr>
      <vt:lpstr>'Forma 8'!VAS077_D_Nuotekos1</vt:lpstr>
      <vt:lpstr>VAS077_D_Nuotekos1</vt:lpstr>
      <vt:lpstr>'Forma 8'!VAS077_D_Paruostogeriam1</vt:lpstr>
      <vt:lpstr>VAS077_D_Paruostogeriam1</vt:lpstr>
      <vt:lpstr>'Forma 8'!VAS077_D_Patiektogeriam1</vt:lpstr>
      <vt:lpstr>VAS077_D_Patiektogeriam1</vt:lpstr>
      <vt:lpstr>'Forma 8'!VAS077_D_Pavirsinesnuot1</vt:lpstr>
      <vt:lpstr>VAS077_D_Pavirsinesnuot1</vt:lpstr>
      <vt:lpstr>'Forma 8'!VAS077_D_Perpumpuotasbu1</vt:lpstr>
      <vt:lpstr>VAS077_D_Perpumpuotasbu1</vt:lpstr>
      <vt:lpstr>'Forma 8'!VAS077_D_Perpumpuotasbu2</vt:lpstr>
      <vt:lpstr>VAS077_D_Perpumpuotasbu2</vt:lpstr>
      <vt:lpstr>'Forma 8'!VAS077_D_Realizuotasbui1</vt:lpstr>
      <vt:lpstr>VAS077_D_Realizuotasbui1</vt:lpstr>
      <vt:lpstr>'Forma 8'!VAS077_D_Realizuotasger1</vt:lpstr>
      <vt:lpstr>VAS077_D_Realizuotasger1</vt:lpstr>
      <vt:lpstr>'Forma 8'!VAS077_D_Realizuotasger2</vt:lpstr>
      <vt:lpstr>VAS077_D_Realizuotasger2</vt:lpstr>
      <vt:lpstr>'Forma 8'!VAS077_D_Realizuotasisv1</vt:lpstr>
      <vt:lpstr>VAS077_D_Realizuotasisv1</vt:lpstr>
      <vt:lpstr>'Forma 8'!VAS077_D_Realizuotaspav1</vt:lpstr>
      <vt:lpstr>VAS077_D_Realizuotaspav1</vt:lpstr>
      <vt:lpstr>'Forma 8'!VAS077_D_Sezoniniamsabo1</vt:lpstr>
      <vt:lpstr>VAS077_D_Sezoniniamsabo1</vt:lpstr>
      <vt:lpstr>'Forma 8'!VAS077_D_Sezoniniamsabo2</vt:lpstr>
      <vt:lpstr>VAS077_D_Sezoniniamsabo2</vt:lpstr>
      <vt:lpstr>'Forma 8'!VAS077_D_Skirtumasdaugi1</vt:lpstr>
      <vt:lpstr>VAS077_D_Skirtumasdaugi1</vt:lpstr>
      <vt:lpstr>'Forma 8'!VAS077_D_Skirtumasdaugi2</vt:lpstr>
      <vt:lpstr>VAS077_D_Skirtumasdaugi2</vt:lpstr>
      <vt:lpstr>'Forma 8'!VAS077_D_Skirtumasdaugi3</vt:lpstr>
      <vt:lpstr>VAS077_D_Skirtumasdaugi3</vt:lpstr>
      <vt:lpstr>'Forma 8'!VAS077_D_Surenkamuaseni1</vt:lpstr>
      <vt:lpstr>VAS077_D_Surenkamuaseni1</vt:lpstr>
      <vt:lpstr>'Forma 8'!VAS077_D_Surinktaatskir1</vt:lpstr>
      <vt:lpstr>VAS077_D_Surinktaatskir1</vt:lpstr>
      <vt:lpstr>'Forma 8'!VAS077_D_Surinktaatskir2</vt:lpstr>
      <vt:lpstr>VAS077_D_Surinktaatskir2</vt:lpstr>
      <vt:lpstr>'Forma 8'!VAS077_D_Surinktabuitin1</vt:lpstr>
      <vt:lpstr>VAS077_D_Surinktabuitin1</vt:lpstr>
      <vt:lpstr>'Forma 8'!VAS077_D_Surinktamisriu1</vt:lpstr>
      <vt:lpstr>VAS077_D_Surinktamisriu1</vt:lpstr>
      <vt:lpstr>'Forma 8'!VAS077_D_Surinktamisriu2</vt:lpstr>
      <vt:lpstr>VAS077_D_Surinktamisriu2</vt:lpstr>
      <vt:lpstr>'Forma 8'!VAS077_D_Surinktapavirs1</vt:lpstr>
      <vt:lpstr>VAS077_D_Surinktapavirs1</vt:lpstr>
      <vt:lpstr>'Forma 8'!VAS077_D_Sutvarkytasdum1</vt:lpstr>
      <vt:lpstr>VAS077_D_Sutvarkytasdum1</vt:lpstr>
      <vt:lpstr>'Forma 8'!VAS077_D_Tiekimotinkluo1</vt:lpstr>
      <vt:lpstr>VAS077_D_Tiekimotinkluo1</vt:lpstr>
      <vt:lpstr>'Forma 8'!VAS077_D_Tiekimotinkluo2</vt:lpstr>
      <vt:lpstr>VAS077_D_Tiekimotinkluo2</vt:lpstr>
      <vt:lpstr>'Forma 8'!VAS077_D_Trecioketvirto1</vt:lpstr>
      <vt:lpstr>VAS077_D_Trecioketvirto1</vt:lpstr>
      <vt:lpstr>'Forma 8'!VAS077_D_Vandenskiekiss1</vt:lpstr>
      <vt:lpstr>VAS077_D_Vandenskiekiss1</vt:lpstr>
      <vt:lpstr>'Forma 8'!VAS077_D_Vartotojai1</vt:lpstr>
      <vt:lpstr>VAS077_D_Vartotojai1</vt:lpstr>
      <vt:lpstr>'Forma 8'!VAS077_D_Vartotojaikuri1</vt:lpstr>
      <vt:lpstr>VAS077_D_Vartotojaikuri1</vt:lpstr>
      <vt:lpstr>'Forma 8'!VAS077_D_Vartotojaikuri2</vt:lpstr>
      <vt:lpstr>VAS077_D_Vartotojaikuri2</vt:lpstr>
      <vt:lpstr>'Forma 8'!VAS077_D_Vartotojaikuri3</vt:lpstr>
      <vt:lpstr>VAS077_D_Vartotojaikuri3</vt:lpstr>
      <vt:lpstr>'Forma 8'!VAS077_D_Vartotojaikuri4</vt:lpstr>
      <vt:lpstr>VAS077_D_Vartotojaikuri4</vt:lpstr>
      <vt:lpstr>'Forma 8'!VAS077_D_Vartotojams1</vt:lpstr>
      <vt:lpstr>VAS077_D_Vartotojams1</vt:lpstr>
      <vt:lpstr>'Forma 8'!VAS077_D_Vartotojamsuzs1</vt:lpstr>
      <vt:lpstr>VAS077_D_Vartotojamsuzs1</vt:lpstr>
      <vt:lpstr>'Forma 8'!VAS077_F_Abonentaiirvar1AtaskaitinisLaikotarpis</vt:lpstr>
      <vt:lpstr>VAS077_F_Abonentaiirvar1AtaskaitinisLaikotarpis</vt:lpstr>
      <vt:lpstr>'Forma 8'!VAS077_F_Abonentaiirvar2AtaskaitinisLaikotarpis</vt:lpstr>
      <vt:lpstr>VAS077_F_Abonentaiirvar2AtaskaitinisLaikotarpis</vt:lpstr>
      <vt:lpstr>'Forma 8'!VAS077_F_Abonentaiirvar3AtaskaitinisLaikotarpis</vt:lpstr>
      <vt:lpstr>VAS077_F_Abonentaiirvar3AtaskaitinisLaikotarpis</vt:lpstr>
      <vt:lpstr>'Forma 8'!VAS077_F_Abonentaikurie1AtaskaitinisLaikotarpis</vt:lpstr>
      <vt:lpstr>VAS077_F_Abonentaikurie1AtaskaitinisLaikotarpis</vt:lpstr>
      <vt:lpstr>'Forma 8'!VAS077_F_Abonentaikurie2AtaskaitinisLaikotarpis</vt:lpstr>
      <vt:lpstr>VAS077_F_Abonentaikurie2AtaskaitinisLaikotarpis</vt:lpstr>
      <vt:lpstr>'Forma 8'!VAS077_F_Abonentaikurie3AtaskaitinisLaikotarpis</vt:lpstr>
      <vt:lpstr>VAS077_F_Abonentaikurie3AtaskaitinisLaikotarpis</vt:lpstr>
      <vt:lpstr>'Forma 8'!VAS077_F_Abonentams1AtaskaitinisLaikotarpis</vt:lpstr>
      <vt:lpstr>VAS077_F_Abonentams1AtaskaitinisLaikotarpis</vt:lpstr>
      <vt:lpstr>'Forma 8'!VAS077_F_Abonentamsuznu1AtaskaitinisLaikotarpis</vt:lpstr>
      <vt:lpstr>VAS077_F_Abonentamsuznu1AtaskaitinisLaikotarpis</vt:lpstr>
      <vt:lpstr>'Forma 8'!VAS077_F_Abonentamsuzsu1AtaskaitinisLaikotarpis</vt:lpstr>
      <vt:lpstr>VAS077_F_Abonentamsuzsu1AtaskaitinisLaikotarpis</vt:lpstr>
      <vt:lpstr>'Forma 8'!VAS077_F_Abonentamsuzva1AtaskaitinisLaikotarpis</vt:lpstr>
      <vt:lpstr>VAS077_F_Abonentamsuzva1AtaskaitinisLaikotarpis</vt:lpstr>
      <vt:lpstr>'Forma 8'!VAS077_F_Aptarnaujamuuk1AtaskaitinisLaikotarpis</vt:lpstr>
      <vt:lpstr>VAS077_F_Aptarnaujamuuk1AtaskaitinisLaikotarpis</vt:lpstr>
      <vt:lpstr>'Forma 8'!VAS077_F_Aptarnaujamuuk2AtaskaitinisLaikotarpis</vt:lpstr>
      <vt:lpstr>VAS077_F_Aptarnaujamuuk2AtaskaitinisLaikotarpis</vt:lpstr>
      <vt:lpstr>'Forma 8'!VAS077_F_Aptarnaujamuuk3AtaskaitinisLaikotarpis</vt:lpstr>
      <vt:lpstr>VAS077_F_Aptarnaujamuuk3AtaskaitinisLaikotarpis</vt:lpstr>
      <vt:lpstr>'Forma 8'!VAS077_F_Daugiabuciunam1AtaskaitinisLaikotarpis</vt:lpstr>
      <vt:lpstr>VAS077_F_Daugiabuciunam1AtaskaitinisLaikotarpis</vt:lpstr>
      <vt:lpstr>'Forma 8'!VAS077_F_Daugiabuciunam2AtaskaitinisLaikotarpis</vt:lpstr>
      <vt:lpstr>VAS077_F_Daugiabuciunam2AtaskaitinisLaikotarpis</vt:lpstr>
      <vt:lpstr>'Forma 8'!VAS077_F_Daugiabuciuose1AtaskaitinisLaikotarpis</vt:lpstr>
      <vt:lpstr>VAS077_F_Daugiabuciuose1AtaskaitinisLaikotarpis</vt:lpstr>
      <vt:lpstr>'Forma 8'!VAS077_F_Daugiabuciuose2AtaskaitinisLaikotarpis</vt:lpstr>
      <vt:lpstr>VAS077_F_Daugiabuciuose2AtaskaitinisLaikotarpis</vt:lpstr>
      <vt:lpstr>'Forma 8'!VAS077_F_Geriamojovande1Irengtaivadine1</vt:lpstr>
      <vt:lpstr>VAS077_F_Geriamojovande1Irengtaivadine1</vt:lpstr>
      <vt:lpstr>'Forma 8'!VAS077_F_Geriamojovande1Neirengtaivadi1</vt:lpstr>
      <vt:lpstr>VAS077_F_Geriamojovande1Neirengtaivadi1</vt:lpstr>
      <vt:lpstr>'Forma 8'!VAS077_F_Geriamojovande2AtaskaitinisLaikotarpis</vt:lpstr>
      <vt:lpstr>VAS077_F_Geriamojovande2AtaskaitinisLaikotarpis</vt:lpstr>
      <vt:lpstr>'Forma 8'!VAS077_F_Gyventojuskaic1AtaskaitinisLaikotarpis</vt:lpstr>
      <vt:lpstr>VAS077_F_Gyventojuskaic1AtaskaitinisLaikotarpis</vt:lpstr>
      <vt:lpstr>'Forma 8'!VAS077_F_Individualiuos1AtaskaitinisLaikotarpis</vt:lpstr>
      <vt:lpstr>VAS077_F_Individualiuos1AtaskaitinisLaikotarpis</vt:lpstr>
      <vt:lpstr>'Forma 8'!VAS077_F_Individualiuos2AtaskaitinisLaikotarpis</vt:lpstr>
      <vt:lpstr>VAS077_F_Individualiuos2AtaskaitinisLaikotarpis</vt:lpstr>
      <vt:lpstr>'Forma 8'!VAS077_F_Individualiuos3AtaskaitinisLaikotarpis</vt:lpstr>
      <vt:lpstr>VAS077_F_Individualiuos3AtaskaitinisLaikotarpis</vt:lpstr>
      <vt:lpstr>'Forma 8'!VAS077_F_Individualiuos4AtaskaitinisLaikotarpis</vt:lpstr>
      <vt:lpstr>VAS077_F_Individualiuos4AtaskaitinisLaikotarpis</vt:lpstr>
      <vt:lpstr>'Forma 8'!VAS077_F_Individualiuos5AtaskaitinisLaikotarpis</vt:lpstr>
      <vt:lpstr>VAS077_F_Individualiuos5AtaskaitinisLaikotarpis</vt:lpstr>
      <vt:lpstr>'Forma 8'!VAS077_F_Isgautopozemin1AtaskaitinisLaikotarpis</vt:lpstr>
      <vt:lpstr>VAS077_F_Isgautopozemin1AtaskaitinisLaikotarpis</vt:lpstr>
      <vt:lpstr>'Forma 8'!VAS077_F_Issioskaiciaus10AtaskaitinisLaikotarpis</vt:lpstr>
      <vt:lpstr>VAS077_F_Issioskaiciaus10AtaskaitinisLaikotarpis</vt:lpstr>
      <vt:lpstr>'Forma 8'!VAS077_F_Issioskaiciaus11AtaskaitinisLaikotarpis</vt:lpstr>
      <vt:lpstr>VAS077_F_Issioskaiciaus11AtaskaitinisLaikotarpis</vt:lpstr>
      <vt:lpstr>'Forma 8'!VAS077_F_Issioskaiciaus12AtaskaitinisLaikotarpis</vt:lpstr>
      <vt:lpstr>VAS077_F_Issioskaiciaus12AtaskaitinisLaikotarpis</vt:lpstr>
      <vt:lpstr>'Forma 8'!VAS077_F_Issioskaiciaus13AtaskaitinisLaikotarpis</vt:lpstr>
      <vt:lpstr>VAS077_F_Issioskaiciaus13AtaskaitinisLaikotarpis</vt:lpstr>
      <vt:lpstr>'Forma 8'!VAS077_F_Issioskaiciaus14AtaskaitinisLaikotarpis</vt:lpstr>
      <vt:lpstr>VAS077_F_Issioskaiciaus14AtaskaitinisLaikotarpis</vt:lpstr>
      <vt:lpstr>'Forma 8'!VAS077_F_Issioskaiciaus15AtaskaitinisLaikotarpis</vt:lpstr>
      <vt:lpstr>VAS077_F_Issioskaiciaus15AtaskaitinisLaikotarpis</vt:lpstr>
      <vt:lpstr>'Forma 8'!VAS077_F_Issioskaiciaus16AtaskaitinisLaikotarpis</vt:lpstr>
      <vt:lpstr>VAS077_F_Issioskaiciaus16AtaskaitinisLaikotarpis</vt:lpstr>
      <vt:lpstr>'Forma 8'!VAS077_F_Issioskaiciaus1AtaskaitinisLaikotarpis</vt:lpstr>
      <vt:lpstr>VAS077_F_Issioskaiciaus1AtaskaitinisLaikotarpis</vt:lpstr>
      <vt:lpstr>'Forma 8'!VAS077_F_Issioskaiciaus2AtaskaitinisLaikotarpis</vt:lpstr>
      <vt:lpstr>VAS077_F_Issioskaiciaus2AtaskaitinisLaikotarpis</vt:lpstr>
      <vt:lpstr>'Forma 8'!VAS077_F_Issioskaiciaus3AtaskaitinisLaikotarpis</vt:lpstr>
      <vt:lpstr>VAS077_F_Issioskaiciaus3AtaskaitinisLaikotarpis</vt:lpstr>
      <vt:lpstr>'Forma 8'!VAS077_F_Issioskaiciaus4AtaskaitinisLaikotarpis</vt:lpstr>
      <vt:lpstr>VAS077_F_Issioskaiciaus4AtaskaitinisLaikotarpis</vt:lpstr>
      <vt:lpstr>'Forma 8'!VAS077_F_Issioskaiciaus5AtaskaitinisLaikotarpis</vt:lpstr>
      <vt:lpstr>VAS077_F_Issioskaiciaus5AtaskaitinisLaikotarpis</vt:lpstr>
      <vt:lpstr>'Forma 8'!VAS077_F_Issioskaiciaus6AtaskaitinisLaikotarpis</vt:lpstr>
      <vt:lpstr>VAS077_F_Issioskaiciaus6AtaskaitinisLaikotarpis</vt:lpstr>
      <vt:lpstr>'Forma 8'!VAS077_F_Issioskaiciaus7AtaskaitinisLaikotarpis</vt:lpstr>
      <vt:lpstr>VAS077_F_Issioskaiciaus7AtaskaitinisLaikotarpis</vt:lpstr>
      <vt:lpstr>'Forma 8'!VAS077_F_Issioskaiciaus8AtaskaitinisLaikotarpis</vt:lpstr>
      <vt:lpstr>VAS077_F_Issioskaiciaus8AtaskaitinisLaikotarpis</vt:lpstr>
      <vt:lpstr>'Forma 8'!VAS077_F_Issioskaiciaus9AtaskaitinisLaikotarpis</vt:lpstr>
      <vt:lpstr>VAS077_F_Issioskaiciaus9AtaskaitinisLaikotarpis</vt:lpstr>
      <vt:lpstr>'Forma 8'!VAS077_F_Isvalytasbuiti1AtaskaitinisLaikotarpis</vt:lpstr>
      <vt:lpstr>VAS077_F_Isvalytasbuiti1AtaskaitinisLaikotarpis</vt:lpstr>
      <vt:lpstr>'Forma 8'!VAS077_F_Isvalytaspavir1AtaskaitinisLaikotarpis</vt:lpstr>
      <vt:lpstr>VAS077_F_Isvalytaspavir1AtaskaitinisLaikotarpis</vt:lpstr>
      <vt:lpstr>'Forma 8'!VAS077_F_Ivadinesirapsk1AtaskaitinisLaikotarpis</vt:lpstr>
      <vt:lpstr>VAS077_F_Ivadinesirapsk1AtaskaitinisLaikotarpis</vt:lpstr>
      <vt:lpstr>'Forma 8'!VAS077_F_Ivadinesirapsk2AtaskaitinisLaikotarpis</vt:lpstr>
      <vt:lpstr>VAS077_F_Ivadinesirapsk2AtaskaitinisLaikotarpis</vt:lpstr>
      <vt:lpstr>'Forma 8'!VAS077_F_Kitiukiosubjek1AtaskaitinisLaikotarpis</vt:lpstr>
      <vt:lpstr>VAS077_F_Kitiukiosubjek1AtaskaitinisLaikotarpis</vt:lpstr>
      <vt:lpstr>'Forma 8'!VAS077_F_Namuukiuskaici1AtaskaitinisLaikotarpis</vt:lpstr>
      <vt:lpstr>VAS077_F_Namuukiuskaici1AtaskaitinisLaikotarpis</vt:lpstr>
      <vt:lpstr>'Forma 8'!VAS077_F_Neapmoketaspav1AtaskaitinisLaikotarpis</vt:lpstr>
      <vt:lpstr>VAS077_F_Neapmoketaspav1AtaskaitinisLaikotarpis</vt:lpstr>
      <vt:lpstr>'Forma 8'!VAS077_F_Neapmoketaspav2AtaskaitinisLaikotarpis</vt:lpstr>
      <vt:lpstr>VAS077_F_Neapmoketaspav2AtaskaitinisLaikotarpis</vt:lpstr>
      <vt:lpstr>'Forma 8'!VAS077_F_Neapskaitytasb1AtaskaitinisLaikotarpis</vt:lpstr>
      <vt:lpstr>VAS077_F_Neapskaitytasb1AtaskaitinisLaikotarpis</vt:lpstr>
      <vt:lpstr>'Forma 8'!VAS077_F_Neapskaitytasv1AtaskaitinisLaikotarpis</vt:lpstr>
      <vt:lpstr>VAS077_F_Neapskaitytasv1AtaskaitinisLaikotarpis</vt:lpstr>
      <vt:lpstr>'Forma 8'!VAS077_F_Neapskaitytasv2AtaskaitinisLaikotarpis</vt:lpstr>
      <vt:lpstr>VAS077_F_Neapskaitytasv2AtaskaitinisLaikotarpis</vt:lpstr>
      <vt:lpstr>'Forma 8'!VAS077_F_Neapskaitytubu1AtaskaitinisLaikotarpis</vt:lpstr>
      <vt:lpstr>VAS077_F_Neapskaitytubu1AtaskaitinisLaikotarpis</vt:lpstr>
      <vt:lpstr>'Forma 8'!VAS077_F_Paruostogeriam1AtaskaitinisLaikotarpis</vt:lpstr>
      <vt:lpstr>VAS077_F_Paruostogeriam1AtaskaitinisLaikotarpis</vt:lpstr>
      <vt:lpstr>'Forma 8'!VAS077_F_Patiektogeriam1AtaskaitinisLaikotarpis</vt:lpstr>
      <vt:lpstr>VAS077_F_Patiektogeriam1AtaskaitinisLaikotarpis</vt:lpstr>
      <vt:lpstr>'Forma 8'!VAS077_F_Perpumpuotasbu1AtaskaitinisLaikotarpis</vt:lpstr>
      <vt:lpstr>VAS077_F_Perpumpuotasbu1AtaskaitinisLaikotarpis</vt:lpstr>
      <vt:lpstr>'Forma 8'!VAS077_F_Perpumpuotasbu2AtaskaitinisLaikotarpis</vt:lpstr>
      <vt:lpstr>VAS077_F_Perpumpuotasbu2AtaskaitinisLaikotarpis</vt:lpstr>
      <vt:lpstr>'Forma 8'!VAS077_F_Realizuotasbui1AtaskaitinisLaikotarpis</vt:lpstr>
      <vt:lpstr>VAS077_F_Realizuotasbui1AtaskaitinisLaikotarpis</vt:lpstr>
      <vt:lpstr>'Forma 8'!VAS077_F_Realizuotasger1AtaskaitinisLaikotarpis</vt:lpstr>
      <vt:lpstr>VAS077_F_Realizuotasger1AtaskaitinisLaikotarpis</vt:lpstr>
      <vt:lpstr>'Forma 8'!VAS077_F_Realizuotasger2Irengtaivadine1</vt:lpstr>
      <vt:lpstr>VAS077_F_Realizuotasger2Irengtaivadine1</vt:lpstr>
      <vt:lpstr>'Forma 8'!VAS077_F_Realizuotasger2Neirengtaivadi1</vt:lpstr>
      <vt:lpstr>VAS077_F_Realizuotasger2Neirengtaivadi1</vt:lpstr>
      <vt:lpstr>'Forma 8'!VAS077_F_Realizuotasisv1AtaskaitinisLaikotarpis</vt:lpstr>
      <vt:lpstr>VAS077_F_Realizuotasisv1AtaskaitinisLaikotarpis</vt:lpstr>
      <vt:lpstr>'Forma 8'!VAS077_F_Realizuotaspav1AtaskaitinisLaikotarpis</vt:lpstr>
      <vt:lpstr>VAS077_F_Realizuotaspav1AtaskaitinisLaikotarpis</vt:lpstr>
      <vt:lpstr>'Forma 8'!VAS077_F_Sezoniniamsabo1AtaskaitinisLaikotarpis</vt:lpstr>
      <vt:lpstr>VAS077_F_Sezoniniamsabo1AtaskaitinisLaikotarpis</vt:lpstr>
      <vt:lpstr>'Forma 8'!VAS077_F_Sezoniniamsabo2AtaskaitinisLaikotarpis</vt:lpstr>
      <vt:lpstr>VAS077_F_Sezoniniamsabo2AtaskaitinisLaikotarpis</vt:lpstr>
      <vt:lpstr>'Forma 8'!VAS077_F_Skirtumasdaugi1AtaskaitinisLaikotarpis</vt:lpstr>
      <vt:lpstr>VAS077_F_Skirtumasdaugi1AtaskaitinisLaikotarpis</vt:lpstr>
      <vt:lpstr>'Forma 8'!VAS077_F_Skirtumasdaugi2AtaskaitinisLaikotarpis</vt:lpstr>
      <vt:lpstr>VAS077_F_Skirtumasdaugi2AtaskaitinisLaikotarpis</vt:lpstr>
      <vt:lpstr>'Forma 8'!VAS077_F_Skirtumasdaugi3Irengtaivadine1</vt:lpstr>
      <vt:lpstr>VAS077_F_Skirtumasdaugi3Irengtaivadine1</vt:lpstr>
      <vt:lpstr>'Forma 8'!VAS077_F_Skirtumasdaugi3Neirengtaivadi1</vt:lpstr>
      <vt:lpstr>VAS077_F_Skirtumasdaugi3Neirengtaivadi1</vt:lpstr>
      <vt:lpstr>'Forma 8'!VAS077_F_Surenkamuaseni1AtaskaitinisLaikotarpis</vt:lpstr>
      <vt:lpstr>VAS077_F_Surenkamuaseni1AtaskaitinisLaikotarpis</vt:lpstr>
      <vt:lpstr>'Forma 8'!VAS077_F_Surinktaatskir1AtaskaitinisLaikotarpis</vt:lpstr>
      <vt:lpstr>VAS077_F_Surinktaatskir1AtaskaitinisLaikotarpis</vt:lpstr>
      <vt:lpstr>'Forma 8'!VAS077_F_Surinktaatskir2AtaskaitinisLaikotarpis</vt:lpstr>
      <vt:lpstr>VAS077_F_Surinktaatskir2AtaskaitinisLaikotarpis</vt:lpstr>
      <vt:lpstr>'Forma 8'!VAS077_F_Surinktabuitin1AtaskaitinisLaikotarpis</vt:lpstr>
      <vt:lpstr>VAS077_F_Surinktabuitin1AtaskaitinisLaikotarpis</vt:lpstr>
      <vt:lpstr>'Forma 8'!VAS077_F_Surinktamisriu1AtaskaitinisLaikotarpis</vt:lpstr>
      <vt:lpstr>VAS077_F_Surinktamisriu1AtaskaitinisLaikotarpis</vt:lpstr>
      <vt:lpstr>'Forma 8'!VAS077_F_Surinktamisriu2AtaskaitinisLaikotarpis</vt:lpstr>
      <vt:lpstr>VAS077_F_Surinktamisriu2AtaskaitinisLaikotarpis</vt:lpstr>
      <vt:lpstr>'Forma 8'!VAS077_F_Surinktapavirs1AtaskaitinisLaikotarpis</vt:lpstr>
      <vt:lpstr>VAS077_F_Surinktapavirs1AtaskaitinisLaikotarpis</vt:lpstr>
      <vt:lpstr>'Forma 8'!VAS077_F_Sutvarkytasdum1AtaskaitinisLaikotarpis</vt:lpstr>
      <vt:lpstr>VAS077_F_Sutvarkytasdum1AtaskaitinisLaikotarpis</vt:lpstr>
      <vt:lpstr>'Forma 8'!VAS077_F_Tiekimotinkluo1AtaskaitinisLaikotarpis</vt:lpstr>
      <vt:lpstr>VAS077_F_Tiekimotinkluo1AtaskaitinisLaikotarpis</vt:lpstr>
      <vt:lpstr>'Forma 8'!VAS077_F_Tiekimotinkluo2AtaskaitinisLaikotarpis</vt:lpstr>
      <vt:lpstr>VAS077_F_Tiekimotinkluo2AtaskaitinisLaikotarpis</vt:lpstr>
      <vt:lpstr>'Forma 8'!VAS077_F_Trecioketvirto1AtaskaitinisLaikotarpis</vt:lpstr>
      <vt:lpstr>VAS077_F_Trecioketvirto1AtaskaitinisLaikotarpis</vt:lpstr>
      <vt:lpstr>'Forma 8'!VAS077_F_Vandenskiekiss1AtaskaitinisLaikotarpis</vt:lpstr>
      <vt:lpstr>VAS077_F_Vandenskiekiss1AtaskaitinisLaikotarpis</vt:lpstr>
      <vt:lpstr>'Forma 8'!VAS077_F_Vartotojaikuri1AtaskaitinisLaikotarpis</vt:lpstr>
      <vt:lpstr>VAS077_F_Vartotojaikuri1AtaskaitinisLaikotarpis</vt:lpstr>
      <vt:lpstr>'Forma 8'!VAS077_F_Vartotojaikuri2AtaskaitinisLaikotarpis</vt:lpstr>
      <vt:lpstr>VAS077_F_Vartotojaikuri2AtaskaitinisLaikotarpis</vt:lpstr>
      <vt:lpstr>'Forma 8'!VAS077_F_Vartotojaikuri3AtaskaitinisLaikotarpis</vt:lpstr>
      <vt:lpstr>VAS077_F_Vartotojaikuri3AtaskaitinisLaikotarpis</vt:lpstr>
      <vt:lpstr>'Forma 8'!VAS077_F_Vartotojaikuri4AtaskaitinisLaikotarpis</vt:lpstr>
      <vt:lpstr>VAS077_F_Vartotojaikuri4AtaskaitinisLaikotarpis</vt:lpstr>
      <vt:lpstr>'Forma 8'!VAS077_F_Vartotojams1AtaskaitinisLaikotarpis</vt:lpstr>
      <vt:lpstr>VAS077_F_Vartotojams1AtaskaitinisLaikotarpis</vt:lpstr>
      <vt:lpstr>'Forma 8'!VAS077_F_Vartotojamsuzs1AtaskaitinisLaikotarpis</vt:lpstr>
      <vt:lpstr>VAS077_F_Vartotojamsuzs1AtaskaitinisLaikotarpis</vt:lpstr>
      <vt:lpstr>'Forma 9'!VAS078_D_Abonentinestar1</vt:lpstr>
      <vt:lpstr>VAS078_D_Abonentinestar1</vt:lpstr>
      <vt:lpstr>'Forma 9'!VAS078_D_Abonentuskaici1</vt:lpstr>
      <vt:lpstr>VAS078_D_Abonentuskaici1</vt:lpstr>
      <vt:lpstr>'Forma 9'!VAS078_D_Abonentuskaiti1</vt:lpstr>
      <vt:lpstr>VAS078_D_Abonentuskaiti1</vt:lpstr>
      <vt:lpstr>'Forma 9'!VAS078_D_Administracijo1</vt:lpstr>
      <vt:lpstr>VAS078_D_Administracijo1</vt:lpstr>
      <vt:lpstr>'Forma 9'!VAS078_D_Anaerobiniuiap1</vt:lpstr>
      <vt:lpstr>VAS078_D_Anaerobiniuiap1</vt:lpstr>
      <vt:lpstr>'Forma 9'!VAS078_D_Anaerobiskaiap1</vt:lpstr>
      <vt:lpstr>VAS078_D_Anaerobiskaiap1</vt:lpstr>
      <vt:lpstr>'Forma 9'!VAS078_D_Anaerobiskaiap2</vt:lpstr>
      <vt:lpstr>VAS078_D_Anaerobiskaiap2</vt:lpstr>
      <vt:lpstr>'Forma 9'!VAS078_D_Asenizacinesma1</vt:lpstr>
      <vt:lpstr>VAS078_D_Asenizacinesma1</vt:lpstr>
      <vt:lpstr>'Forma 9'!VAS078_D_AtaskaitinisLaikotarpis</vt:lpstr>
      <vt:lpstr>VAS078_D_AtaskaitinisLaikotarpis</vt:lpstr>
      <vt:lpstr>'Forma 9'!VAS078_D_Atitekanciunuo1</vt:lpstr>
      <vt:lpstr>VAS078_D_Atitekanciunuo1</vt:lpstr>
      <vt:lpstr>'Forma 9'!VAS078_D_Atitekanciupav1</vt:lpstr>
      <vt:lpstr>VAS078_D_Atitekanciupav1</vt:lpstr>
      <vt:lpstr>'Forma 9'!VAS078_D_Aukioprojektin1</vt:lpstr>
      <vt:lpstr>VAS078_D_Aukioprojektin1</vt:lpstr>
      <vt:lpstr>'Forma 9'!VAS078_D_Azotasn1</vt:lpstr>
      <vt:lpstr>VAS078_D_Azotasn1</vt:lpstr>
      <vt:lpstr>'Forma 9'!VAS078_D_Azotasn2</vt:lpstr>
      <vt:lpstr>VAS078_D_Azotasn2</vt:lpstr>
      <vt:lpstr>'Forma 9'!VAS078_D_Beslegeseirkit1</vt:lpstr>
      <vt:lpstr>VAS078_D_Beslegeseirkit1</vt:lpstr>
      <vt:lpstr>'Forma 9'!VAS078_D_Bgeriamojovand1</vt:lpstr>
      <vt:lpstr>VAS078_D_Bgeriamojovand1</vt:lpstr>
      <vt:lpstr>'Forma 9'!VAS078_D_Biologiniosume1</vt:lpstr>
      <vt:lpstr>VAS078_D_Biologiniosume1</vt:lpstr>
      <vt:lpstr>'Forma 9'!VAS078_D_Bokstuskaicius1</vt:lpstr>
      <vt:lpstr>VAS078_D_Bokstuskaicius1</vt:lpstr>
      <vt:lpstr>'Forma 9'!VAS078_D_Cgeriamojovand1</vt:lpstr>
      <vt:lpstr>VAS078_D_Cgeriamojovand1</vt:lpstr>
      <vt:lpstr>'Forma 9'!VAS078_D_Chloru1</vt:lpstr>
      <vt:lpstr>VAS078_D_Chloru1</vt:lpstr>
      <vt:lpstr>'Forma 9'!VAS078_D_Darbomasinuiri1</vt:lpstr>
      <vt:lpstr>VAS078_D_Darbomasinuiri1</vt:lpstr>
      <vt:lpstr>'Forma 9'!VAS078_D_Daugiabuciunam2</vt:lpstr>
      <vt:lpstr>VAS078_D_Daugiabuciunam2</vt:lpstr>
      <vt:lpstr>'Forma 9'!VAS078_D_Daugiabuciuose3</vt:lpstr>
      <vt:lpstr>VAS078_D_Daugiabuciuose3</vt:lpstr>
      <vt:lpstr>'Forma 9'!VAS078_D_Denitrifikacij1</vt:lpstr>
      <vt:lpstr>VAS078_D_Denitrifikacij1</vt:lpstr>
      <vt:lpstr>'Forma 9'!VAS078_D_Dezinfekavimoi1</vt:lpstr>
      <vt:lpstr>VAS078_D_Dezinfekavimoi1</vt:lpstr>
      <vt:lpstr>'Forma 9'!VAS078_D_Dezinfekuotoch1</vt:lpstr>
      <vt:lpstr>VAS078_D_Dezinfekuotoch1</vt:lpstr>
      <vt:lpstr>'Forma 9'!VAS078_D_Dezinfekuotona1</vt:lpstr>
      <vt:lpstr>VAS078_D_Dezinfekuotona1</vt:lpstr>
      <vt:lpstr>'Forma 9'!VAS078_D_Dezinfekuotova1</vt:lpstr>
      <vt:lpstr>VAS078_D_Dezinfekuotova1</vt:lpstr>
      <vt:lpstr>'Forma 9'!VAS078_D_Dgeriamojovand1</vt:lpstr>
      <vt:lpstr>VAS078_D_Dgeriamojovand1</vt:lpstr>
      <vt:lpstr>'Forma 9'!VAS078_D_Dumblokiekisde1</vt:lpstr>
      <vt:lpstr>VAS078_D_Dumblokiekisde1</vt:lpstr>
      <vt:lpstr>'Forma 9'!VAS078_D_Dumblokiekisde2</vt:lpstr>
      <vt:lpstr>VAS078_D_Dumblokiekisde2</vt:lpstr>
      <vt:lpstr>'Forma 9'!VAS078_D_Dumblokiekisde3</vt:lpstr>
      <vt:lpstr>VAS078_D_Dumblokiekisde3</vt:lpstr>
      <vt:lpstr>'Forma 9'!VAS078_D_Dumblokiekisde4</vt:lpstr>
      <vt:lpstr>VAS078_D_Dumblokiekisde4</vt:lpstr>
      <vt:lpstr>'Forma 9'!VAS078_D_Enuotekusurink1</vt:lpstr>
      <vt:lpstr>VAS078_D_Enuotekusurink1</vt:lpstr>
      <vt:lpstr>'Forma 9'!VAS078_D_Filtracijoslau1</vt:lpstr>
      <vt:lpstr>VAS078_D_Filtracijoslau1</vt:lpstr>
      <vt:lpstr>'Forma 9'!VAS078_D_Filtracijoslau2</vt:lpstr>
      <vt:lpstr>VAS078_D_Filtracijoslau2</vt:lpstr>
      <vt:lpstr>'Forma 9'!VAS078_D_Fosforasp1</vt:lpstr>
      <vt:lpstr>VAS078_D_Fosforasp1</vt:lpstr>
      <vt:lpstr>'Forma 9'!VAS078_D_Fosforasp2</vt:lpstr>
      <vt:lpstr>VAS078_D_Fosforasp2</vt:lpstr>
      <vt:lpstr>'Forma 9'!VAS078_D_Fpavirsiniunuo1</vt:lpstr>
      <vt:lpstr>VAS078_D_Fpavirsiniunuo1</vt:lpstr>
      <vt:lpstr>'Forma 9'!VAS078_D_Gbuitiniuirgam1</vt:lpstr>
      <vt:lpstr>VAS078_D_Gbuitiniuirgam1</vt:lpstr>
      <vt:lpstr>'Forma 9'!VAS078_D_Greziniuoseins1</vt:lpstr>
      <vt:lpstr>VAS078_D_Greziniuoseins1</vt:lpstr>
      <vt:lpstr>'Forma 9'!VAS078_D_Hidrantuskaici1</vt:lpstr>
      <vt:lpstr>VAS078_D_Hidrantuskaici1</vt:lpstr>
      <vt:lpstr>'Forma 9'!VAS078_D_Hpavirsiniunuo1</vt:lpstr>
      <vt:lpstr>VAS078_D_Hpavirsiniunuo1</vt:lpstr>
      <vt:lpstr>'Forma 9'!VAS078_D_Individualiuna1</vt:lpstr>
      <vt:lpstr>VAS078_D_Individualiuna1</vt:lpstr>
      <vt:lpstr>'Forma 9'!VAS078_D_Instaliuotusiu1</vt:lpstr>
      <vt:lpstr>VAS078_D_Instaliuotusiu1</vt:lpstr>
      <vt:lpstr>'Forma 9'!VAS078_D_Inuotekudumblo1</vt:lpstr>
      <vt:lpstr>VAS078_D_Inuotekudumblo1</vt:lpstr>
      <vt:lpstr>'Forma 9'!VAS078_D_Isjutransporto1</vt:lpstr>
      <vt:lpstr>VAS078_D_Isjutransporto1</vt:lpstr>
      <vt:lpstr>'Forma 9'!VAS078_D_Isleidziamunuo1</vt:lpstr>
      <vt:lpstr>VAS078_D_Isleidziamunuo1</vt:lpstr>
      <vt:lpstr>'Forma 9'!VAS078_D_Isleidziamupav1</vt:lpstr>
      <vt:lpstr>VAS078_D_Isleidziamupav1</vt:lpstr>
      <vt:lpstr>'Forma 9'!VAS078_D_Issioskaiciaus13</vt:lpstr>
      <vt:lpstr>VAS078_D_Issioskaiciaus13</vt:lpstr>
      <vt:lpstr>'Forma 9'!VAS078_D_Issioskaiciaus14</vt:lpstr>
      <vt:lpstr>VAS078_D_Issioskaiciaus14</vt:lpstr>
      <vt:lpstr>'Forma 9'!VAS078_D_Issioskaiciaus15</vt:lpstr>
      <vt:lpstr>VAS078_D_Issioskaiciaus15</vt:lpstr>
      <vt:lpstr>'Forma 9'!VAS078_D_Issioskaiciaus16</vt:lpstr>
      <vt:lpstr>VAS078_D_Issioskaiciaus16</vt:lpstr>
      <vt:lpstr>'Forma 9'!VAS078_D_Issioskaiciaus17</vt:lpstr>
      <vt:lpstr>VAS078_D_Issioskaiciaus17</vt:lpstr>
      <vt:lpstr>'Forma 9'!VAS078_D_Istoskaiciausn1</vt:lpstr>
      <vt:lpstr>VAS078_D_Istoskaiciausn1</vt:lpstr>
      <vt:lpstr>'Forma 9'!VAS078_D_Istoskaiciausu1</vt:lpstr>
      <vt:lpstr>VAS078_D_Istoskaiciausu1</vt:lpstr>
      <vt:lpstr>'Forma 9'!VAS078_D_Istoskaiciausv1</vt:lpstr>
      <vt:lpstr>VAS078_D_Istoskaiciausv1</vt:lpstr>
      <vt:lpstr>'Forma 9'!VAS078_D_Isvalytunuotek1</vt:lpstr>
      <vt:lpstr>VAS078_D_Isvalytunuotek1</vt:lpstr>
      <vt:lpstr>'Forma 9'!VAS078_D_Isvalytupavirs1</vt:lpstr>
      <vt:lpstr>VAS078_D_Isvalytupavirs1</vt:lpstr>
      <vt:lpstr>'Forma 9'!VAS078_D_Ivadiniukartus1</vt:lpstr>
      <vt:lpstr>VAS078_D_Ivadiniukartus1</vt:lpstr>
      <vt:lpstr>'Forma 9'!VAS078_D_Jtransportoukis1</vt:lpstr>
      <vt:lpstr>VAS078_D_Jtransportoukis1</vt:lpstr>
      <vt:lpstr>'Forma 9'!VAS078_D_Kanalizacijoje1</vt:lpstr>
      <vt:lpstr>VAS078_D_Kanalizacijoje1</vt:lpstr>
      <vt:lpstr>'Forma 9'!VAS078_D_Kanalizacijosi1</vt:lpstr>
      <vt:lpstr>VAS078_D_Kanalizacijosi1</vt:lpstr>
      <vt:lpstr>'Forma 9'!VAS078_D_Kanalizacijoss1</vt:lpstr>
      <vt:lpstr>VAS078_D_Kanalizacijoss1</vt:lpstr>
      <vt:lpstr>'Forma 9'!VAS078_D_Kanalizavimopa1</vt:lpstr>
      <vt:lpstr>VAS078_D_Kanalizavimopa1</vt:lpstr>
      <vt:lpstr>'Forma 9'!VAS078_D_Kitaisbudaispa1</vt:lpstr>
      <vt:lpstr>VAS078_D_Kitaisbudaispa1</vt:lpstr>
      <vt:lpstr>'Forma 9'!VAS078_D_Kitosspecialio1</vt:lpstr>
      <vt:lpstr>VAS078_D_Kitosspecialio1</vt:lpstr>
      <vt:lpstr>'Forma 9'!VAS078_D_Kitudarbomasin1</vt:lpstr>
      <vt:lpstr>VAS078_D_Kitudarbomasin1</vt:lpstr>
      <vt:lpstr>'Forma 9'!VAS078_D_Kitupadaliniup1</vt:lpstr>
      <vt:lpstr>VAS078_D_Kitupadaliniup1</vt:lpstr>
      <vt:lpstr>'Forma 9'!VAS078_D_Kituvandentiek1</vt:lpstr>
      <vt:lpstr>VAS078_D_Kituvandentiek1</vt:lpstr>
      <vt:lpstr>'Forma 9'!VAS078_D_Kompostodregnu1</vt:lpstr>
      <vt:lpstr>VAS078_D_Kompostodregnu1</vt:lpstr>
      <vt:lpstr>'Forma 9'!VAS078_D_Kompostokiekis1</vt:lpstr>
      <vt:lpstr>VAS078_D_Kompostokiekis1</vt:lpstr>
      <vt:lpstr>'Forma 9'!VAS078_D_Magistraliniuv1</vt:lpstr>
      <vt:lpstr>VAS078_D_Magistraliniuv1</vt:lpstr>
      <vt:lpstr>'Forma 9'!VAS078_D_Mechaniniovaly1</vt:lpstr>
      <vt:lpstr>VAS078_D_Mechaniniovaly1</vt:lpstr>
      <vt:lpstr>'Forma 9'!VAS078_D_Membraniniaios1</vt:lpstr>
      <vt:lpstr>VAS078_D_Membraniniaios1</vt:lpstr>
      <vt:lpstr>'Forma 9'!VAS078_D_Membraniniaiul1</vt:lpstr>
      <vt:lpstr>VAS078_D_Membraniniaiul1</vt:lpstr>
      <vt:lpstr>'Forma 9'!VAS078_D_Metinisbiologi1</vt:lpstr>
      <vt:lpstr>VAS078_D_Metinisbiologi1</vt:lpstr>
      <vt:lpstr>'Forma 9'!VAS078_D_Metinisdenitri1</vt:lpstr>
      <vt:lpstr>VAS078_D_Metinisdenitri1</vt:lpstr>
      <vt:lpstr>'Forma 9'!VAS078_D_Metinisfiltrav1</vt:lpstr>
      <vt:lpstr>VAS078_D_Metinisfiltrav1</vt:lpstr>
      <vt:lpstr>'Forma 9'!VAS078_D_Metinismechani1</vt:lpstr>
      <vt:lpstr>VAS078_D_Metinismechani1</vt:lpstr>
      <vt:lpstr>'Forma 9'!VAS078_D_Metinisnuoteku1</vt:lpstr>
      <vt:lpstr>VAS078_D_Metinisnuoteku1</vt:lpstr>
      <vt:lpstr>'Forma 9'!VAS078_D_Metinisnuoteku2</vt:lpstr>
      <vt:lpstr>VAS078_D_Metinisnuoteku2</vt:lpstr>
      <vt:lpstr>'Forma 9'!VAS078_D_Metinisparuost1</vt:lpstr>
      <vt:lpstr>VAS078_D_Metinisparuost1</vt:lpstr>
      <vt:lpstr>'Forma 9'!VAS078_D_Naftosprodukta1</vt:lpstr>
      <vt:lpstr>VAS078_D_Naftosprodukta1</vt:lpstr>
      <vt:lpstr>'Forma 9'!VAS078_D_Naftosprodukta2</vt:lpstr>
      <vt:lpstr>VAS078_D_Naftosprodukta2</vt:lpstr>
      <vt:lpstr>'Forma 9'!VAS078_D_Nuotekudumblas1</vt:lpstr>
      <vt:lpstr>VAS078_D_Nuotekudumblas1</vt:lpstr>
      <vt:lpstr>'Forma 9'!VAS078_D_Nuotekudumbloa1</vt:lpstr>
      <vt:lpstr>VAS078_D_Nuotekudumbloa1</vt:lpstr>
      <vt:lpstr>'Forma 9'!VAS078_D_Nuotekudumbloa2</vt:lpstr>
      <vt:lpstr>VAS078_D_Nuotekudumbloa2</vt:lpstr>
      <vt:lpstr>'Forma 9'!VAS078_D_Nuotekudumblod1</vt:lpstr>
      <vt:lpstr>VAS078_D_Nuotekudumblod1</vt:lpstr>
      <vt:lpstr>'Forma 9'!VAS078_D_Nuotekudumblod2</vt:lpstr>
      <vt:lpstr>VAS078_D_Nuotekudumblod2</vt:lpstr>
      <vt:lpstr>'Forma 9'!VAS078_D_Nuotekudumblod3</vt:lpstr>
      <vt:lpstr>VAS078_D_Nuotekudumblod3</vt:lpstr>
      <vt:lpstr>'Forma 9'!VAS078_D_Nuotekudumblok1</vt:lpstr>
      <vt:lpstr>VAS078_D_Nuotekudumblok1</vt:lpstr>
      <vt:lpstr>'Forma 9'!VAS078_D_Nuotekudumblok2</vt:lpstr>
      <vt:lpstr>VAS078_D_Nuotekudumblok2</vt:lpstr>
      <vt:lpstr>'Forma 9'!VAS078_D_Nuotekudumblok3</vt:lpstr>
      <vt:lpstr>VAS078_D_Nuotekudumblok3</vt:lpstr>
      <vt:lpstr>'Forma 9'!VAS078_D_Nuotekudumblok4</vt:lpstr>
      <vt:lpstr>VAS078_D_Nuotekudumblok4</vt:lpstr>
      <vt:lpstr>'Forma 9'!VAS078_D_Nuotekudumblok5</vt:lpstr>
      <vt:lpstr>VAS078_D_Nuotekudumblok5</vt:lpstr>
      <vt:lpstr>'Forma 9'!VAS078_D_Nuotekudumblok6</vt:lpstr>
      <vt:lpstr>VAS078_D_Nuotekudumblok6</vt:lpstr>
      <vt:lpstr>'Forma 9'!VAS078_D_Nuotekudumblok7</vt:lpstr>
      <vt:lpstr>VAS078_D_Nuotekudumblok7</vt:lpstr>
      <vt:lpstr>'Forma 9'!VAS078_D_Nuotekudumblok8</vt:lpstr>
      <vt:lpstr>VAS078_D_Nuotekudumblok8</vt:lpstr>
      <vt:lpstr>'Forma 9'!VAS078_D_Nuotekudumblop1</vt:lpstr>
      <vt:lpstr>VAS078_D_Nuotekudumblop1</vt:lpstr>
      <vt:lpstr>'Forma 9'!VAS078_D_Nuotekudumblop2</vt:lpstr>
      <vt:lpstr>VAS078_D_Nuotekudumblop2</vt:lpstr>
      <vt:lpstr>'Forma 9'!VAS078_D_Nuotekudumblos1</vt:lpstr>
      <vt:lpstr>VAS078_D_Nuotekudumblos1</vt:lpstr>
      <vt:lpstr>'Forma 9'!VAS078_D_Nuotekudumblos2</vt:lpstr>
      <vt:lpstr>VAS078_D_Nuotekudumblos2</vt:lpstr>
      <vt:lpstr>'Forma 9'!VAS078_D_Nuotekudumblot10</vt:lpstr>
      <vt:lpstr>VAS078_D_Nuotekudumblot10</vt:lpstr>
      <vt:lpstr>'Forma 9'!VAS078_D_Nuotekudumblot11</vt:lpstr>
      <vt:lpstr>VAS078_D_Nuotekudumblot11</vt:lpstr>
      <vt:lpstr>'Forma 9'!VAS078_D_Nuotekudumblot12</vt:lpstr>
      <vt:lpstr>VAS078_D_Nuotekudumblot12</vt:lpstr>
      <vt:lpstr>'Forma 9'!VAS078_D_Nuotekudumblot7</vt:lpstr>
      <vt:lpstr>VAS078_D_Nuotekudumblot7</vt:lpstr>
      <vt:lpstr>'Forma 9'!VAS078_D_Nuotekudumblot8</vt:lpstr>
      <vt:lpstr>VAS078_D_Nuotekudumblot8</vt:lpstr>
      <vt:lpstr>'Forma 9'!VAS078_D_Nuotekudumblot9</vt:lpstr>
      <vt:lpstr>VAS078_D_Nuotekudumblot9</vt:lpstr>
      <vt:lpstr>'Forma 9'!VAS078_D_Nuotekudumblov1</vt:lpstr>
      <vt:lpstr>VAS078_D_Nuotekudumblov1</vt:lpstr>
      <vt:lpstr>'Forma 9'!VAS078_D_Nuotekudumblov2</vt:lpstr>
      <vt:lpstr>VAS078_D_Nuotekudumblov2</vt:lpstr>
      <vt:lpstr>'Forma 9'!VAS078_D_Nuotekulaborat1</vt:lpstr>
      <vt:lpstr>VAS078_D_Nuotekulaborat1</vt:lpstr>
      <vt:lpstr>'Forma 9'!VAS078_D_Nuotekuperpump1</vt:lpstr>
      <vt:lpstr>VAS078_D_Nuotekuperpump1</vt:lpstr>
      <vt:lpstr>'Forma 9'!VAS078_D_Nuotekusiurbli1</vt:lpstr>
      <vt:lpstr>VAS078_D_Nuotekusiurbli1</vt:lpstr>
      <vt:lpstr>'Forma 9'!VAS078_D_Nuotekutinklui1</vt:lpstr>
      <vt:lpstr>VAS078_D_Nuotekutinklui1</vt:lpstr>
      <vt:lpstr>'Forma 9'!VAS078_D_Nuotekuvalyklo1</vt:lpstr>
      <vt:lpstr>VAS078_D_Nuotekuvalyklo1</vt:lpstr>
      <vt:lpstr>'Forma 9'!VAS078_D_Nuotekuvalyklo2</vt:lpstr>
      <vt:lpstr>VAS078_D_Nuotekuvalyklo2</vt:lpstr>
      <vt:lpstr>'Forma 9'!VAS078_D_Nuotekuvalyklu1</vt:lpstr>
      <vt:lpstr>VAS078_D_Nuotekuvalyklu1</vt:lpstr>
      <vt:lpstr>'Forma 9'!VAS078_D_Padidejusiosta1</vt:lpstr>
      <vt:lpstr>VAS078_D_Padidejusiosta1</vt:lpstr>
      <vt:lpstr>'Forma 9'!VAS078_D_Pagalbiochemin1</vt:lpstr>
      <vt:lpstr>VAS078_D_Pagalbiochemin1</vt:lpstr>
      <vt:lpstr>'Forma 9'!VAS078_D_Pagalbiochemin2</vt:lpstr>
      <vt:lpstr>VAS078_D_Pagalbiochemin2</vt:lpstr>
      <vt:lpstr>'Forma 9'!VAS078_D_Pagalbiochemin3</vt:lpstr>
      <vt:lpstr>VAS078_D_Pagalbiochemin3</vt:lpstr>
      <vt:lpstr>'Forma 9'!VAS078_D_Pagalbiochemin4</vt:lpstr>
      <vt:lpstr>VAS078_D_Pagalbiochemin4</vt:lpstr>
      <vt:lpstr>'Forma 9'!VAS078_D_Pagalbiochemin5</vt:lpstr>
      <vt:lpstr>VAS078_D_Pagalbiochemin5</vt:lpstr>
      <vt:lpstr>'Forma 9'!VAS078_D_Pagalbiochemin6</vt:lpstr>
      <vt:lpstr>VAS078_D_Pagalbiochemin6</vt:lpstr>
      <vt:lpstr>'Forma 9'!VAS078_D_Pagamintubrike1</vt:lpstr>
      <vt:lpstr>VAS078_D_Pagamintubrike1</vt:lpstr>
      <vt:lpstr>'Forma 9'!VAS078_D_Pagamintugranu1</vt:lpstr>
      <vt:lpstr>VAS078_D_Pagamintugranu1</vt:lpstr>
      <vt:lpstr>'Forma 9'!VAS078_D_Paruostonuotek1</vt:lpstr>
      <vt:lpstr>VAS078_D_Paruostonuotek1</vt:lpstr>
      <vt:lpstr>'Forma 9'!VAS078_D_Paruostonuotek2</vt:lpstr>
      <vt:lpstr>VAS078_D_Paruostonuotek2</vt:lpstr>
      <vt:lpstr>'Forma 9'!VAS078_D_Pasalintatersa1</vt:lpstr>
      <vt:lpstr>VAS078_D_Pasalintatersa1</vt:lpstr>
      <vt:lpstr>'Forma 9'!VAS078_D_Pasalintatersa2</vt:lpstr>
      <vt:lpstr>VAS078_D_Pasalintatersa2</vt:lpstr>
      <vt:lpstr>'Forma 9'!VAS078_D_Patiektasvande1</vt:lpstr>
      <vt:lpstr>VAS078_D_Patiektasvande1</vt:lpstr>
      <vt:lpstr>'Forma 9'!VAS078_D_Pavirsiniunuot10</vt:lpstr>
      <vt:lpstr>VAS078_D_Pavirsiniunuot10</vt:lpstr>
      <vt:lpstr>'Forma 9'!VAS078_D_Pavirsiniunuot11</vt:lpstr>
      <vt:lpstr>VAS078_D_Pavirsiniunuot11</vt:lpstr>
      <vt:lpstr>'Forma 9'!VAS078_D_Pavirsiniunuot12</vt:lpstr>
      <vt:lpstr>VAS078_D_Pavirsiniunuot12</vt:lpstr>
      <vt:lpstr>'Forma 9'!VAS078_D_Pavirsiniunuot13</vt:lpstr>
      <vt:lpstr>VAS078_D_Pavirsiniunuot13</vt:lpstr>
      <vt:lpstr>'Forma 9'!VAS078_D_Pavirsiniunuot14</vt:lpstr>
      <vt:lpstr>VAS078_D_Pavirsiniunuot14</vt:lpstr>
      <vt:lpstr>'Forma 9'!VAS078_D_Pavirsiniunuot15</vt:lpstr>
      <vt:lpstr>VAS078_D_Pavirsiniunuot15</vt:lpstr>
      <vt:lpstr>'Forma 9'!VAS078_D_Pavirsiniunuot16</vt:lpstr>
      <vt:lpstr>VAS078_D_Pavirsiniunuot16</vt:lpstr>
      <vt:lpstr>'Forma 9'!VAS078_D_Pavirsiniunuot7</vt:lpstr>
      <vt:lpstr>VAS078_D_Pavirsiniunuot7</vt:lpstr>
      <vt:lpstr>'Forma 9'!VAS078_D_Pavirsiniunuot8</vt:lpstr>
      <vt:lpstr>VAS078_D_Pavirsiniunuot8</vt:lpstr>
      <vt:lpstr>'Forma 9'!VAS078_D_Pavirsiniunuot9</vt:lpstr>
      <vt:lpstr>VAS078_D_Pavirsiniunuot9</vt:lpstr>
      <vt:lpstr>'Forma 9'!VAS078_D_Perpumpavimost1</vt:lpstr>
      <vt:lpstr>VAS078_D_Perpumpavimost1</vt:lpstr>
      <vt:lpstr>'Forma 9'!VAS078_D_Pozeminiovande1</vt:lpstr>
      <vt:lpstr>VAS078_D_Pozeminiovande1</vt:lpstr>
      <vt:lpstr>'Forma 9'!VAS078_D_Rezervuaruskai1</vt:lpstr>
      <vt:lpstr>VAS078_D_Rezervuaruskai1</vt:lpstr>
      <vt:lpstr>'Forma 9'!VAS078_D_Riebalair1</vt:lpstr>
      <vt:lpstr>VAS078_D_Riebalair1</vt:lpstr>
      <vt:lpstr>'Forma 9'!VAS078_D_Riebalair2</vt:lpstr>
      <vt:lpstr>VAS078_D_Riebalair2</vt:lpstr>
      <vt:lpstr>'Forma 9'!VAS078_D_Sausumedziaguk1</vt:lpstr>
      <vt:lpstr>VAS078_D_Sausumedziaguk1</vt:lpstr>
      <vt:lpstr>'Forma 9'!VAS078_D_Sausumedziaguk2</vt:lpstr>
      <vt:lpstr>VAS078_D_Sausumedziaguk2</vt:lpstr>
      <vt:lpstr>'Forma 9'!VAS078_D_Skaitikliubutu1</vt:lpstr>
      <vt:lpstr>VAS078_D_Skaitikliubutu1</vt:lpstr>
      <vt:lpstr>'Forma 9'!VAS078_D_Suspenduotosme1</vt:lpstr>
      <vt:lpstr>VAS078_D_Suspenduotosme1</vt:lpstr>
      <vt:lpstr>'Forma 9'!VAS078_D_Suspenduotosme2</vt:lpstr>
      <vt:lpstr>VAS078_D_Suspenduotosme2</vt:lpstr>
      <vt:lpstr>'Forma 9'!VAS078_D_Suspenduotosme3</vt:lpstr>
      <vt:lpstr>VAS078_D_Suspenduotosme3</vt:lpstr>
      <vt:lpstr>'Forma 9'!VAS078_D_Suspenduotosme4</vt:lpstr>
      <vt:lpstr>VAS078_D_Suspenduotosme4</vt:lpstr>
      <vt:lpstr>'Forma 9'!VAS078_D_Transportoprie10</vt:lpstr>
      <vt:lpstr>VAS078_D_Transportoprie10</vt:lpstr>
      <vt:lpstr>'Forma 9'!VAS078_D_Transportoprie11</vt:lpstr>
      <vt:lpstr>VAS078_D_Transportoprie11</vt:lpstr>
      <vt:lpstr>'Forma 9'!VAS078_D_Transportoprie12</vt:lpstr>
      <vt:lpstr>VAS078_D_Transportoprie12</vt:lpstr>
      <vt:lpstr>'Forma 9'!VAS078_D_Uzdaroseslegin1</vt:lpstr>
      <vt:lpstr>VAS078_D_Uzdaroseslegin1</vt:lpstr>
      <vt:lpstr>'Forma 9'!VAS078_D_Valyklosesusid1</vt:lpstr>
      <vt:lpstr>VAS078_D_Valyklosesusid1</vt:lpstr>
      <vt:lpstr>'Forma 9'!VAS078_D_Valyklosesusid2</vt:lpstr>
      <vt:lpstr>VAS078_D_Valyklosesusid2</vt:lpstr>
      <vt:lpstr>'Forma 9'!VAS078_D_Valyklosesusid3</vt:lpstr>
      <vt:lpstr>VAS078_D_Valyklosesusid3</vt:lpstr>
      <vt:lpstr>'Forma 9'!VAS078_D_Vandensaeravim1</vt:lpstr>
      <vt:lpstr>VAS078_D_Vandensaeravim1</vt:lpstr>
      <vt:lpstr>'Forma 9'!VAS078_D_Vandensemimoko1</vt:lpstr>
      <vt:lpstr>VAS078_D_Vandensemimoko1</vt:lpstr>
      <vt:lpstr>'Forma 9'!VAS078_D_Vandensisgavimo1</vt:lpstr>
      <vt:lpstr>VAS078_D_Vandensisgavimo1</vt:lpstr>
      <vt:lpstr>'Forma 9'!VAS078_D_Vandenspakelim1</vt:lpstr>
      <vt:lpstr>VAS078_D_Vandenspakelim1</vt:lpstr>
      <vt:lpstr>'Forma 9'!VAS078_D_Vandenspakelim2</vt:lpstr>
      <vt:lpstr>VAS078_D_Vandenspakelim2</vt:lpstr>
      <vt:lpstr>'Forma 9'!VAS078_D_Vandenspakelim3</vt:lpstr>
      <vt:lpstr>VAS078_D_Vandenspakelim3</vt:lpstr>
      <vt:lpstr>'Forma 9'!VAS078_D_Vandensruosime1</vt:lpstr>
      <vt:lpstr>VAS078_D_Vandensruosime1</vt:lpstr>
      <vt:lpstr>'Forma 9'!VAS078_D_Vandensruosimo1</vt:lpstr>
      <vt:lpstr>VAS078_D_Vandensruosimo1</vt:lpstr>
      <vt:lpstr>'Forma 9'!VAS078_D_Vandentiekyjel1</vt:lpstr>
      <vt:lpstr>VAS078_D_Vandentiekyjel1</vt:lpstr>
      <vt:lpstr>'Forma 9'!VAS078_D_Vandentiekiopr1</vt:lpstr>
      <vt:lpstr>VAS078_D_Vandentiekiopr1</vt:lpstr>
      <vt:lpstr>'Forma 9'!VAS078_D_Vandentiekiusk1</vt:lpstr>
      <vt:lpstr>VAS078_D_Vandentiekiusk1</vt:lpstr>
      <vt:lpstr>'Forma 9'!VAS078_D_Vandenvieciusk1</vt:lpstr>
      <vt:lpstr>VAS078_D_Vandenvieciusk1</vt:lpstr>
      <vt:lpstr>'Forma 9'!VAS078_D_Vidutinisnuote1</vt:lpstr>
      <vt:lpstr>VAS078_D_Vidutinisnuote1</vt:lpstr>
      <vt:lpstr>'Forma 9'!VAS078_D_Vidutinisnuote2</vt:lpstr>
      <vt:lpstr>VAS078_D_Vidutinisnuote2</vt:lpstr>
      <vt:lpstr>'Forma 9'!VAS078_D_Vidutinispajeg1</vt:lpstr>
      <vt:lpstr>VAS078_D_Vidutinispajeg1</vt:lpstr>
      <vt:lpstr>'Forma 9'!VAS078_D_Vidutinispajeg2</vt:lpstr>
      <vt:lpstr>VAS078_D_Vidutinispajeg2</vt:lpstr>
      <vt:lpstr>'Forma 9'!VAS078_D_Vidutinispajeg3</vt:lpstr>
      <vt:lpstr>VAS078_D_Vidutinispajeg3</vt:lpstr>
      <vt:lpstr>'Forma 9'!VAS078_D_Vidutinispajeg4</vt:lpstr>
      <vt:lpstr>VAS078_D_Vidutinispajeg4</vt:lpstr>
      <vt:lpstr>'Forma 9'!VAS078_D_Vidutinispajeg5</vt:lpstr>
      <vt:lpstr>VAS078_D_Vidutinispajeg5</vt:lpstr>
      <vt:lpstr>'Forma 9'!VAS078_D_Vidutinispajeg6</vt:lpstr>
      <vt:lpstr>VAS078_D_Vidutinispajeg6</vt:lpstr>
      <vt:lpstr>'Forma 9'!VAS078_D_Vidutinispajeg7</vt:lpstr>
      <vt:lpstr>VAS078_D_Vidutinispajeg7</vt:lpstr>
      <vt:lpstr>'Forma 9'!VAS078_D_Vidutinissvert1</vt:lpstr>
      <vt:lpstr>VAS078_D_Vidutinissvert1</vt:lpstr>
      <vt:lpstr>'Forma 9'!VAS078_D_Vidutinissvert2</vt:lpstr>
      <vt:lpstr>VAS078_D_Vidutinissvert2</vt:lpstr>
      <vt:lpstr>'Forma 9'!VAS078_D_Vidutinissvert3</vt:lpstr>
      <vt:lpstr>VAS078_D_Vidutinissvert3</vt:lpstr>
      <vt:lpstr>'Forma 9'!VAS078_D_Vidutinissvert4</vt:lpstr>
      <vt:lpstr>VAS078_D_Vidutinissvert4</vt:lpstr>
      <vt:lpstr>'Forma 9'!VAS078_D_Vidutinissvert5</vt:lpstr>
      <vt:lpstr>VAS078_D_Vidutinissvert5</vt:lpstr>
      <vt:lpstr>'Forma 9'!VAS078_F_Abonentinestar1AtaskaitinisLaikotarpis</vt:lpstr>
      <vt:lpstr>VAS078_F_Abonentinestar1AtaskaitinisLaikotarpis</vt:lpstr>
      <vt:lpstr>'Forma 9'!VAS078_F_Abonentuskaici1AtaskaitinisLaikotarpis</vt:lpstr>
      <vt:lpstr>VAS078_F_Abonentuskaici1AtaskaitinisLaikotarpis</vt:lpstr>
      <vt:lpstr>'Forma 9'!VAS078_F_Abonentuskaiti1AtaskaitinisLaikotarpis</vt:lpstr>
      <vt:lpstr>VAS078_F_Abonentuskaiti1AtaskaitinisLaikotarpis</vt:lpstr>
      <vt:lpstr>'Forma 9'!VAS078_F_Administracijo1AtaskaitinisLaikotarpis</vt:lpstr>
      <vt:lpstr>VAS078_F_Administracijo1AtaskaitinisLaikotarpis</vt:lpstr>
      <vt:lpstr>'Forma 9'!VAS078_F_Anaerobiniuiap1AtaskaitinisLaikotarpis</vt:lpstr>
      <vt:lpstr>VAS078_F_Anaerobiniuiap1AtaskaitinisLaikotarpis</vt:lpstr>
      <vt:lpstr>'Forma 9'!VAS078_F_Anaerobiskaiap2AtaskaitinisLaikotarpis</vt:lpstr>
      <vt:lpstr>VAS078_F_Anaerobiskaiap2AtaskaitinisLaikotarpis</vt:lpstr>
      <vt:lpstr>'Forma 9'!VAS078_F_Asenizacinesma1AtaskaitinisLaikotarpis</vt:lpstr>
      <vt:lpstr>VAS078_F_Asenizacinesma1AtaskaitinisLaikotarpis</vt:lpstr>
      <vt:lpstr>'Forma 9'!VAS078_F_Azotasn1AtaskaitinisLaikotarpis</vt:lpstr>
      <vt:lpstr>VAS078_F_Azotasn1AtaskaitinisLaikotarpis</vt:lpstr>
      <vt:lpstr>'Forma 9'!VAS078_F_Azotasn2AtaskaitinisLaikotarpis</vt:lpstr>
      <vt:lpstr>VAS078_F_Azotasn2AtaskaitinisLaikotarpis</vt:lpstr>
      <vt:lpstr>'Forma 9'!VAS078_F_Beslegeseirkit1AtaskaitinisLaikotarpis</vt:lpstr>
      <vt:lpstr>VAS078_F_Beslegeseirkit1AtaskaitinisLaikotarpis</vt:lpstr>
      <vt:lpstr>'Forma 9'!VAS078_F_Biologiniosume1AtaskaitinisLaikotarpis</vt:lpstr>
      <vt:lpstr>VAS078_F_Biologiniosume1AtaskaitinisLaikotarpis</vt:lpstr>
      <vt:lpstr>'Forma 9'!VAS078_F_Bokstuskaicius1AtaskaitinisLaikotarpis</vt:lpstr>
      <vt:lpstr>VAS078_F_Bokstuskaicius1AtaskaitinisLaikotarpis</vt:lpstr>
      <vt:lpstr>'Forma 9'!VAS078_F_Chloru1AtaskaitinisLaikotarpis</vt:lpstr>
      <vt:lpstr>VAS078_F_Chloru1AtaskaitinisLaikotarpis</vt:lpstr>
      <vt:lpstr>'Forma 9'!VAS078_F_Darbomasinuiri1AtaskaitinisLaikotarpis</vt:lpstr>
      <vt:lpstr>VAS078_F_Darbomasinuiri1AtaskaitinisLaikotarpis</vt:lpstr>
      <vt:lpstr>'Forma 9'!VAS078_F_Daugiabuciunam2AtaskaitinisLaikotarpis</vt:lpstr>
      <vt:lpstr>VAS078_F_Daugiabuciunam2AtaskaitinisLaikotarpis</vt:lpstr>
      <vt:lpstr>'Forma 9'!VAS078_F_Daugiabuciuose3AtaskaitinisLaikotarpis</vt:lpstr>
      <vt:lpstr>VAS078_F_Daugiabuciuose3AtaskaitinisLaikotarpis</vt:lpstr>
      <vt:lpstr>'Forma 9'!VAS078_F_Denitrifikacij1AtaskaitinisLaikotarpis</vt:lpstr>
      <vt:lpstr>VAS078_F_Denitrifikacij1AtaskaitinisLaikotarpis</vt:lpstr>
      <vt:lpstr>'Forma 9'!VAS078_F_Dezinfekavimoi1AtaskaitinisLaikotarpis</vt:lpstr>
      <vt:lpstr>VAS078_F_Dezinfekavimoi1AtaskaitinisLaikotarpis</vt:lpstr>
      <vt:lpstr>'Forma 9'!VAS078_F_Dezinfekuotoch1AtaskaitinisLaikotarpis</vt:lpstr>
      <vt:lpstr>VAS078_F_Dezinfekuotoch1AtaskaitinisLaikotarpis</vt:lpstr>
      <vt:lpstr>'Forma 9'!VAS078_F_Dezinfekuotona1AtaskaitinisLaikotarpis</vt:lpstr>
      <vt:lpstr>VAS078_F_Dezinfekuotona1AtaskaitinisLaikotarpis</vt:lpstr>
      <vt:lpstr>'Forma 9'!VAS078_F_Dezinfekuotova1AtaskaitinisLaikotarpis</vt:lpstr>
      <vt:lpstr>VAS078_F_Dezinfekuotova1AtaskaitinisLaikotarpis</vt:lpstr>
      <vt:lpstr>'Forma 9'!VAS078_F_Dumblokiekisde1AtaskaitinisLaikotarpis</vt:lpstr>
      <vt:lpstr>VAS078_F_Dumblokiekisde1AtaskaitinisLaikotarpis</vt:lpstr>
      <vt:lpstr>'Forma 9'!VAS078_F_Dumblokiekisde2AtaskaitinisLaikotarpis</vt:lpstr>
      <vt:lpstr>VAS078_F_Dumblokiekisde2AtaskaitinisLaikotarpis</vt:lpstr>
      <vt:lpstr>'Forma 9'!VAS078_F_Dumblokiekisde3AtaskaitinisLaikotarpis</vt:lpstr>
      <vt:lpstr>VAS078_F_Dumblokiekisde3AtaskaitinisLaikotarpis</vt:lpstr>
      <vt:lpstr>'Forma 9'!VAS078_F_Dumblokiekisde4AtaskaitinisLaikotarpis</vt:lpstr>
      <vt:lpstr>VAS078_F_Dumblokiekisde4AtaskaitinisLaikotarpis</vt:lpstr>
      <vt:lpstr>'Forma 9'!VAS078_F_Filtracijoslau1AtaskaitinisLaikotarpis</vt:lpstr>
      <vt:lpstr>VAS078_F_Filtracijoslau1AtaskaitinisLaikotarpis</vt:lpstr>
      <vt:lpstr>'Forma 9'!VAS078_F_Filtracijoslau2AtaskaitinisLaikotarpis</vt:lpstr>
      <vt:lpstr>VAS078_F_Filtracijoslau2AtaskaitinisLaikotarpis</vt:lpstr>
      <vt:lpstr>'Forma 9'!VAS078_F_Fosforasp1AtaskaitinisLaikotarpis</vt:lpstr>
      <vt:lpstr>VAS078_F_Fosforasp1AtaskaitinisLaikotarpis</vt:lpstr>
      <vt:lpstr>'Forma 9'!VAS078_F_Fosforasp2AtaskaitinisLaikotarpis</vt:lpstr>
      <vt:lpstr>VAS078_F_Fosforasp2AtaskaitinisLaikotarpis</vt:lpstr>
      <vt:lpstr>'Forma 9'!VAS078_F_Greziniuoseins1AtaskaitinisLaikotarpis</vt:lpstr>
      <vt:lpstr>VAS078_F_Greziniuoseins1AtaskaitinisLaikotarpis</vt:lpstr>
      <vt:lpstr>'Forma 9'!VAS078_F_Hidrantuskaici1AtaskaitinisLaikotarpis</vt:lpstr>
      <vt:lpstr>VAS078_F_Hidrantuskaici1AtaskaitinisLaikotarpis</vt:lpstr>
      <vt:lpstr>'Forma 9'!VAS078_F_Individualiuna1AtaskaitinisLaikotarpis</vt:lpstr>
      <vt:lpstr>VAS078_F_Individualiuna1AtaskaitinisLaikotarpis</vt:lpstr>
      <vt:lpstr>'Forma 9'!VAS078_F_Instaliuotusiu1AtaskaitinisLaikotarpis</vt:lpstr>
      <vt:lpstr>VAS078_F_Instaliuotusiu1AtaskaitinisLaikotarpis</vt:lpstr>
      <vt:lpstr>'Forma 9'!VAS078_F_Isjutransporto1AtaskaitinisLaikotarpis</vt:lpstr>
      <vt:lpstr>VAS078_F_Isjutransporto1AtaskaitinisLaikotarpis</vt:lpstr>
      <vt:lpstr>'Forma 9'!VAS078_F_Issioskaiciaus13AtaskaitinisLaikotarpis</vt:lpstr>
      <vt:lpstr>VAS078_F_Issioskaiciaus13AtaskaitinisLaikotarpis</vt:lpstr>
      <vt:lpstr>'Forma 9'!VAS078_F_Issioskaiciaus14AtaskaitinisLaikotarpis</vt:lpstr>
      <vt:lpstr>VAS078_F_Issioskaiciaus14AtaskaitinisLaikotarpis</vt:lpstr>
      <vt:lpstr>'Forma 9'!VAS078_F_Issioskaiciaus15AtaskaitinisLaikotarpis</vt:lpstr>
      <vt:lpstr>VAS078_F_Issioskaiciaus15AtaskaitinisLaikotarpis</vt:lpstr>
      <vt:lpstr>'Forma 9'!VAS078_F_Issioskaiciaus16AtaskaitinisLaikotarpis</vt:lpstr>
      <vt:lpstr>VAS078_F_Issioskaiciaus16AtaskaitinisLaikotarpis</vt:lpstr>
      <vt:lpstr>'Forma 9'!VAS078_F_Issioskaiciaus17AtaskaitinisLaikotarpis</vt:lpstr>
      <vt:lpstr>VAS078_F_Issioskaiciaus17AtaskaitinisLaikotarpis</vt:lpstr>
      <vt:lpstr>'Forma 9'!VAS078_F_Istoskaiciausn1AtaskaitinisLaikotarpis</vt:lpstr>
      <vt:lpstr>VAS078_F_Istoskaiciausn1AtaskaitinisLaikotarpis</vt:lpstr>
      <vt:lpstr>'Forma 9'!VAS078_F_Istoskaiciausu1AtaskaitinisLaikotarpis</vt:lpstr>
      <vt:lpstr>VAS078_F_Istoskaiciausu1AtaskaitinisLaikotarpis</vt:lpstr>
      <vt:lpstr>'Forma 9'!VAS078_F_Istoskaiciausv1AtaskaitinisLaikotarpis</vt:lpstr>
      <vt:lpstr>VAS078_F_Istoskaiciausv1AtaskaitinisLaikotarpis</vt:lpstr>
      <vt:lpstr>'Forma 9'!VAS078_F_Isvalytunuotek1AtaskaitinisLaikotarpis</vt:lpstr>
      <vt:lpstr>VAS078_F_Isvalytunuotek1AtaskaitinisLaikotarpis</vt:lpstr>
      <vt:lpstr>'Forma 9'!VAS078_F_Isvalytupavirs1AtaskaitinisLaikotarpis</vt:lpstr>
      <vt:lpstr>VAS078_F_Isvalytupavirs1AtaskaitinisLaikotarpis</vt:lpstr>
      <vt:lpstr>'Forma 9'!VAS078_F_Ivadiniukartus1AtaskaitinisLaikotarpis</vt:lpstr>
      <vt:lpstr>VAS078_F_Ivadiniukartus1AtaskaitinisLaikotarpis</vt:lpstr>
      <vt:lpstr>'Forma 9'!VAS078_F_Kanalizacijoje1AtaskaitinisLaikotarpis</vt:lpstr>
      <vt:lpstr>VAS078_F_Kanalizacijoje1AtaskaitinisLaikotarpis</vt:lpstr>
      <vt:lpstr>'Forma 9'!VAS078_F_Kanalizacijosi1AtaskaitinisLaikotarpis</vt:lpstr>
      <vt:lpstr>VAS078_F_Kanalizacijosi1AtaskaitinisLaikotarpis</vt:lpstr>
      <vt:lpstr>'Forma 9'!VAS078_F_Kanalizacijoss1AtaskaitinisLaikotarpis</vt:lpstr>
      <vt:lpstr>VAS078_F_Kanalizacijoss1AtaskaitinisLaikotarpis</vt:lpstr>
      <vt:lpstr>'Forma 9'!VAS078_F_Kanalizavimopa1AtaskaitinisLaikotarpis</vt:lpstr>
      <vt:lpstr>VAS078_F_Kanalizavimopa1AtaskaitinisLaikotarpis</vt:lpstr>
      <vt:lpstr>'Forma 9'!VAS078_F_Kitaisbudaispa1AtaskaitinisLaikotarpis</vt:lpstr>
      <vt:lpstr>VAS078_F_Kitaisbudaispa1AtaskaitinisLaikotarpis</vt:lpstr>
      <vt:lpstr>'Forma 9'!VAS078_F_Kitosspecialio1AtaskaitinisLaikotarpis</vt:lpstr>
      <vt:lpstr>VAS078_F_Kitosspecialio1AtaskaitinisLaikotarpis</vt:lpstr>
      <vt:lpstr>'Forma 9'!VAS078_F_Kitudarbomasin1AtaskaitinisLaikotarpis</vt:lpstr>
      <vt:lpstr>VAS078_F_Kitudarbomasin1AtaskaitinisLaikotarpis</vt:lpstr>
      <vt:lpstr>'Forma 9'!VAS078_F_Kitupadaliniup1AtaskaitinisLaikotarpis</vt:lpstr>
      <vt:lpstr>VAS078_F_Kitupadaliniup1AtaskaitinisLaikotarpis</vt:lpstr>
      <vt:lpstr>'Forma 9'!VAS078_F_Kituvandentiek1AtaskaitinisLaikotarpis</vt:lpstr>
      <vt:lpstr>VAS078_F_Kituvandentiek1AtaskaitinisLaikotarpis</vt:lpstr>
      <vt:lpstr>'Forma 9'!VAS078_F_Kompostodregnu1AtaskaitinisLaikotarpis</vt:lpstr>
      <vt:lpstr>VAS078_F_Kompostodregnu1AtaskaitinisLaikotarpis</vt:lpstr>
      <vt:lpstr>'Forma 9'!VAS078_F_Kompostokiekis1AtaskaitinisLaikotarpis</vt:lpstr>
      <vt:lpstr>VAS078_F_Kompostokiekis1AtaskaitinisLaikotarpis</vt:lpstr>
      <vt:lpstr>'Forma 9'!VAS078_F_Magistraliniuv1AtaskaitinisLaikotarpis</vt:lpstr>
      <vt:lpstr>VAS078_F_Magistraliniuv1AtaskaitinisLaikotarpis</vt:lpstr>
      <vt:lpstr>'Forma 9'!VAS078_F_Mechaniniovaly1AtaskaitinisLaikotarpis</vt:lpstr>
      <vt:lpstr>VAS078_F_Mechaniniovaly1AtaskaitinisLaikotarpis</vt:lpstr>
      <vt:lpstr>'Forma 9'!VAS078_F_Membraniniaios1AtaskaitinisLaikotarpis</vt:lpstr>
      <vt:lpstr>VAS078_F_Membraniniaios1AtaskaitinisLaikotarpis</vt:lpstr>
      <vt:lpstr>'Forma 9'!VAS078_F_Membraniniaiul1AtaskaitinisLaikotarpis</vt:lpstr>
      <vt:lpstr>VAS078_F_Membraniniaiul1AtaskaitinisLaikotarpis</vt:lpstr>
      <vt:lpstr>'Forma 9'!VAS078_F_Metinisbiologi1AtaskaitinisLaikotarpis</vt:lpstr>
      <vt:lpstr>VAS078_F_Metinisbiologi1AtaskaitinisLaikotarpis</vt:lpstr>
      <vt:lpstr>'Forma 9'!VAS078_F_Metinisdenitri1AtaskaitinisLaikotarpis</vt:lpstr>
      <vt:lpstr>VAS078_F_Metinisdenitri1AtaskaitinisLaikotarpis</vt:lpstr>
      <vt:lpstr>'Forma 9'!VAS078_F_Metinisfiltrav1AtaskaitinisLaikotarpis</vt:lpstr>
      <vt:lpstr>VAS078_F_Metinisfiltrav1AtaskaitinisLaikotarpis</vt:lpstr>
      <vt:lpstr>'Forma 9'!VAS078_F_Metinismechani1AtaskaitinisLaikotarpis</vt:lpstr>
      <vt:lpstr>VAS078_F_Metinismechani1AtaskaitinisLaikotarpis</vt:lpstr>
      <vt:lpstr>'Forma 9'!VAS078_F_Metinisnuoteku1AtaskaitinisLaikotarpis</vt:lpstr>
      <vt:lpstr>VAS078_F_Metinisnuoteku1AtaskaitinisLaikotarpis</vt:lpstr>
      <vt:lpstr>'Forma 9'!VAS078_F_Metinisnuoteku2AtaskaitinisLaikotarpis</vt:lpstr>
      <vt:lpstr>VAS078_F_Metinisnuoteku2AtaskaitinisLaikotarpis</vt:lpstr>
      <vt:lpstr>'Forma 9'!VAS078_F_Metinisparuost1AtaskaitinisLaikotarpis</vt:lpstr>
      <vt:lpstr>VAS078_F_Metinisparuost1AtaskaitinisLaikotarpis</vt:lpstr>
      <vt:lpstr>'Forma 9'!VAS078_F_Naftosprodukta1AtaskaitinisLaikotarpis</vt:lpstr>
      <vt:lpstr>VAS078_F_Naftosprodukta1AtaskaitinisLaikotarpis</vt:lpstr>
      <vt:lpstr>'Forma 9'!VAS078_F_Naftosprodukta2AtaskaitinisLaikotarpis</vt:lpstr>
      <vt:lpstr>VAS078_F_Naftosprodukta2AtaskaitinisLaikotarpis</vt:lpstr>
      <vt:lpstr>'Forma 9'!VAS078_F_Nuotekudumbloa1AtaskaitinisLaikotarpis</vt:lpstr>
      <vt:lpstr>VAS078_F_Nuotekudumbloa1AtaskaitinisLaikotarpis</vt:lpstr>
      <vt:lpstr>'Forma 9'!VAS078_F_Nuotekudumblod1AtaskaitinisLaikotarpis</vt:lpstr>
      <vt:lpstr>VAS078_F_Nuotekudumblod1AtaskaitinisLaikotarpis</vt:lpstr>
      <vt:lpstr>'Forma 9'!VAS078_F_Nuotekudumblod3AtaskaitinisLaikotarpis</vt:lpstr>
      <vt:lpstr>VAS078_F_Nuotekudumblod3AtaskaitinisLaikotarpis</vt:lpstr>
      <vt:lpstr>'Forma 9'!VAS078_F_Nuotekudumblok1AtaskaitinisLaikotarpis</vt:lpstr>
      <vt:lpstr>VAS078_F_Nuotekudumblok1AtaskaitinisLaikotarpis</vt:lpstr>
      <vt:lpstr>'Forma 9'!VAS078_F_Nuotekudumblok2AtaskaitinisLaikotarpis</vt:lpstr>
      <vt:lpstr>VAS078_F_Nuotekudumblok2AtaskaitinisLaikotarpis</vt:lpstr>
      <vt:lpstr>'Forma 9'!VAS078_F_Nuotekudumblok3AtaskaitinisLaikotarpis</vt:lpstr>
      <vt:lpstr>VAS078_F_Nuotekudumblok3AtaskaitinisLaikotarpis</vt:lpstr>
      <vt:lpstr>'Forma 9'!VAS078_F_Nuotekudumblok4AtaskaitinisLaikotarpis</vt:lpstr>
      <vt:lpstr>VAS078_F_Nuotekudumblok4AtaskaitinisLaikotarpis</vt:lpstr>
      <vt:lpstr>'Forma 9'!VAS078_F_Nuotekudumblok5AtaskaitinisLaikotarpis</vt:lpstr>
      <vt:lpstr>VAS078_F_Nuotekudumblok5AtaskaitinisLaikotarpis</vt:lpstr>
      <vt:lpstr>'Forma 9'!VAS078_F_Nuotekudumblok6AtaskaitinisLaikotarpis</vt:lpstr>
      <vt:lpstr>VAS078_F_Nuotekudumblok6AtaskaitinisLaikotarpis</vt:lpstr>
      <vt:lpstr>'Forma 9'!VAS078_F_Nuotekudumblok7AtaskaitinisLaikotarpis</vt:lpstr>
      <vt:lpstr>VAS078_F_Nuotekudumblok7AtaskaitinisLaikotarpis</vt:lpstr>
      <vt:lpstr>'Forma 9'!VAS078_F_Nuotekudumblop1AtaskaitinisLaikotarpis</vt:lpstr>
      <vt:lpstr>VAS078_F_Nuotekudumblop1AtaskaitinisLaikotarpis</vt:lpstr>
      <vt:lpstr>'Forma 9'!VAS078_F_Nuotekudumblop2AtaskaitinisLaikotarpis</vt:lpstr>
      <vt:lpstr>VAS078_F_Nuotekudumblop2AtaskaitinisLaikotarpis</vt:lpstr>
      <vt:lpstr>'Forma 9'!VAS078_F_Nuotekudumblos1AtaskaitinisLaikotarpis</vt:lpstr>
      <vt:lpstr>VAS078_F_Nuotekudumblos1AtaskaitinisLaikotarpis</vt:lpstr>
      <vt:lpstr>'Forma 9'!VAS078_F_Nuotekudumblos2AtaskaitinisLaikotarpis</vt:lpstr>
      <vt:lpstr>VAS078_F_Nuotekudumblos2AtaskaitinisLaikotarpis</vt:lpstr>
      <vt:lpstr>'Forma 9'!VAS078_F_Nuotekudumblot10AtaskaitinisLaikotarpis</vt:lpstr>
      <vt:lpstr>VAS078_F_Nuotekudumblot10AtaskaitinisLaikotarpis</vt:lpstr>
      <vt:lpstr>'Forma 9'!VAS078_F_Nuotekudumblot11AtaskaitinisLaikotarpis</vt:lpstr>
      <vt:lpstr>VAS078_F_Nuotekudumblot11AtaskaitinisLaikotarpis</vt:lpstr>
      <vt:lpstr>'Forma 9'!VAS078_F_Nuotekudumblot12AtaskaitinisLaikotarpis</vt:lpstr>
      <vt:lpstr>VAS078_F_Nuotekudumblot12AtaskaitinisLaikotarpis</vt:lpstr>
      <vt:lpstr>'Forma 9'!VAS078_F_Nuotekudumblot7AtaskaitinisLaikotarpis</vt:lpstr>
      <vt:lpstr>VAS078_F_Nuotekudumblot7AtaskaitinisLaikotarpis</vt:lpstr>
      <vt:lpstr>'Forma 9'!VAS078_F_Nuotekudumblot8AtaskaitinisLaikotarpis</vt:lpstr>
      <vt:lpstr>VAS078_F_Nuotekudumblot8AtaskaitinisLaikotarpis</vt:lpstr>
      <vt:lpstr>'Forma 9'!VAS078_F_Nuotekudumblov1AtaskaitinisLaikotarpis</vt:lpstr>
      <vt:lpstr>VAS078_F_Nuotekudumblov1AtaskaitinisLaikotarpis</vt:lpstr>
      <vt:lpstr>'Forma 9'!VAS078_F_Nuotekudumblov2AtaskaitinisLaikotarpis</vt:lpstr>
      <vt:lpstr>VAS078_F_Nuotekudumblov2AtaskaitinisLaikotarpis</vt:lpstr>
      <vt:lpstr>'Forma 9'!VAS078_F_Nuotekulaborat1AtaskaitinisLaikotarpis</vt:lpstr>
      <vt:lpstr>VAS078_F_Nuotekulaborat1AtaskaitinisLaikotarpis</vt:lpstr>
      <vt:lpstr>'Forma 9'!VAS078_F_Nuotekuperpump1AtaskaitinisLaikotarpis</vt:lpstr>
      <vt:lpstr>VAS078_F_Nuotekuperpump1AtaskaitinisLaikotarpis</vt:lpstr>
      <vt:lpstr>'Forma 9'!VAS078_F_Nuotekusiurbli1AtaskaitinisLaikotarpis</vt:lpstr>
      <vt:lpstr>VAS078_F_Nuotekusiurbli1AtaskaitinisLaikotarpis</vt:lpstr>
      <vt:lpstr>'Forma 9'!VAS078_F_Nuotekutinklui1AtaskaitinisLaikotarpis</vt:lpstr>
      <vt:lpstr>VAS078_F_Nuotekutinklui1AtaskaitinisLaikotarpis</vt:lpstr>
      <vt:lpstr>'Forma 9'!VAS078_F_Nuotekuvalyklo1AtaskaitinisLaikotarpis</vt:lpstr>
      <vt:lpstr>VAS078_F_Nuotekuvalyklo1AtaskaitinisLaikotarpis</vt:lpstr>
      <vt:lpstr>'Forma 9'!VAS078_F_Nuotekuvalyklo2AtaskaitinisLaikotarpis</vt:lpstr>
      <vt:lpstr>VAS078_F_Nuotekuvalyklo2AtaskaitinisLaikotarpis</vt:lpstr>
      <vt:lpstr>'Forma 9'!VAS078_F_Nuotekuvalyklu1AtaskaitinisLaikotarpis</vt:lpstr>
      <vt:lpstr>VAS078_F_Nuotekuvalyklu1AtaskaitinisLaikotarpis</vt:lpstr>
      <vt:lpstr>'Forma 9'!VAS078_F_Pagalbiochemin1AtaskaitinisLaikotarpis</vt:lpstr>
      <vt:lpstr>VAS078_F_Pagalbiochemin1AtaskaitinisLaikotarpis</vt:lpstr>
      <vt:lpstr>'Forma 9'!VAS078_F_Pagalbiochemin2AtaskaitinisLaikotarpis</vt:lpstr>
      <vt:lpstr>VAS078_F_Pagalbiochemin2AtaskaitinisLaikotarpis</vt:lpstr>
      <vt:lpstr>'Forma 9'!VAS078_F_Pagalbiochemin3AtaskaitinisLaikotarpis</vt:lpstr>
      <vt:lpstr>VAS078_F_Pagalbiochemin3AtaskaitinisLaikotarpis</vt:lpstr>
      <vt:lpstr>'Forma 9'!VAS078_F_Pagalbiochemin4AtaskaitinisLaikotarpis</vt:lpstr>
      <vt:lpstr>VAS078_F_Pagalbiochemin4AtaskaitinisLaikotarpis</vt:lpstr>
      <vt:lpstr>'Forma 9'!VAS078_F_Pagalbiochemin5AtaskaitinisLaikotarpis</vt:lpstr>
      <vt:lpstr>VAS078_F_Pagalbiochemin5AtaskaitinisLaikotarpis</vt:lpstr>
      <vt:lpstr>'Forma 9'!VAS078_F_Pagalbiochemin6AtaskaitinisLaikotarpis</vt:lpstr>
      <vt:lpstr>VAS078_F_Pagalbiochemin6AtaskaitinisLaikotarpis</vt:lpstr>
      <vt:lpstr>'Forma 9'!VAS078_F_Pagamintubrike1AtaskaitinisLaikotarpis</vt:lpstr>
      <vt:lpstr>VAS078_F_Pagamintubrike1AtaskaitinisLaikotarpis</vt:lpstr>
      <vt:lpstr>'Forma 9'!VAS078_F_Pagamintugranu1AtaskaitinisLaikotarpis</vt:lpstr>
      <vt:lpstr>VAS078_F_Pagamintugranu1AtaskaitinisLaikotarpis</vt:lpstr>
      <vt:lpstr>'Forma 9'!VAS078_F_Paruostonuotek1AtaskaitinisLaikotarpis</vt:lpstr>
      <vt:lpstr>VAS078_F_Paruostonuotek1AtaskaitinisLaikotarpis</vt:lpstr>
      <vt:lpstr>'Forma 9'!VAS078_F_Paruostonuotek2AtaskaitinisLaikotarpis</vt:lpstr>
      <vt:lpstr>VAS078_F_Paruostonuotek2AtaskaitinisLaikotarpis</vt:lpstr>
      <vt:lpstr>'Forma 9'!VAS078_F_Patiektasvande1AtaskaitinisLaikotarpis</vt:lpstr>
      <vt:lpstr>VAS078_F_Patiektasvande1AtaskaitinisLaikotarpis</vt:lpstr>
      <vt:lpstr>'Forma 9'!VAS078_F_Pavirsiniunuot10AtaskaitinisLaikotarpis</vt:lpstr>
      <vt:lpstr>VAS078_F_Pavirsiniunuot10AtaskaitinisLaikotarpis</vt:lpstr>
      <vt:lpstr>'Forma 9'!VAS078_F_Pavirsiniunuot11AtaskaitinisLaikotarpis</vt:lpstr>
      <vt:lpstr>VAS078_F_Pavirsiniunuot11AtaskaitinisLaikotarpis</vt:lpstr>
      <vt:lpstr>'Forma 9'!VAS078_F_Pavirsiniunuot12AtaskaitinisLaikotarpis</vt:lpstr>
      <vt:lpstr>VAS078_F_Pavirsiniunuot12AtaskaitinisLaikotarpis</vt:lpstr>
      <vt:lpstr>'Forma 9'!VAS078_F_Pavirsiniunuot13AtaskaitinisLaikotarpis</vt:lpstr>
      <vt:lpstr>VAS078_F_Pavirsiniunuot13AtaskaitinisLaikotarpis</vt:lpstr>
      <vt:lpstr>'Forma 9'!VAS078_F_Pavirsiniunuot14AtaskaitinisLaikotarpis</vt:lpstr>
      <vt:lpstr>VAS078_F_Pavirsiniunuot14AtaskaitinisLaikotarpis</vt:lpstr>
      <vt:lpstr>'Forma 9'!VAS078_F_Pavirsiniunuot15AtaskaitinisLaikotarpis</vt:lpstr>
      <vt:lpstr>VAS078_F_Pavirsiniunuot15AtaskaitinisLaikotarpis</vt:lpstr>
      <vt:lpstr>'Forma 9'!VAS078_F_Pavirsiniunuot16AtaskaitinisLaikotarpis</vt:lpstr>
      <vt:lpstr>VAS078_F_Pavirsiniunuot16AtaskaitinisLaikotarpis</vt:lpstr>
      <vt:lpstr>'Forma 9'!VAS078_F_Pavirsiniunuot7AtaskaitinisLaikotarpis</vt:lpstr>
      <vt:lpstr>VAS078_F_Pavirsiniunuot7AtaskaitinisLaikotarpis</vt:lpstr>
      <vt:lpstr>'Forma 9'!VAS078_F_Pavirsiniunuot8AtaskaitinisLaikotarpis</vt:lpstr>
      <vt:lpstr>VAS078_F_Pavirsiniunuot8AtaskaitinisLaikotarpis</vt:lpstr>
      <vt:lpstr>'Forma 9'!VAS078_F_Pavirsiniunuot9AtaskaitinisLaikotarpis</vt:lpstr>
      <vt:lpstr>VAS078_F_Pavirsiniunuot9AtaskaitinisLaikotarpis</vt:lpstr>
      <vt:lpstr>'Forma 9'!VAS078_F_Perpumpavimost1AtaskaitinisLaikotarpis</vt:lpstr>
      <vt:lpstr>VAS078_F_Perpumpavimost1AtaskaitinisLaikotarpis</vt:lpstr>
      <vt:lpstr>'Forma 9'!VAS078_F_Pozeminiovande1AtaskaitinisLaikotarpis</vt:lpstr>
      <vt:lpstr>VAS078_F_Pozeminiovande1AtaskaitinisLaikotarpis</vt:lpstr>
      <vt:lpstr>'Forma 9'!VAS078_F_Rezervuaruskai1AtaskaitinisLaikotarpis</vt:lpstr>
      <vt:lpstr>VAS078_F_Rezervuaruskai1AtaskaitinisLaikotarpis</vt:lpstr>
      <vt:lpstr>'Forma 9'!VAS078_F_Riebalair1AtaskaitinisLaikotarpis</vt:lpstr>
      <vt:lpstr>VAS078_F_Riebalair1AtaskaitinisLaikotarpis</vt:lpstr>
      <vt:lpstr>'Forma 9'!VAS078_F_Riebalair2AtaskaitinisLaikotarpis</vt:lpstr>
      <vt:lpstr>VAS078_F_Riebalair2AtaskaitinisLaikotarpis</vt:lpstr>
      <vt:lpstr>'Forma 9'!VAS078_F_Sausumedziaguk1AtaskaitinisLaikotarpis</vt:lpstr>
      <vt:lpstr>VAS078_F_Sausumedziaguk1AtaskaitinisLaikotarpis</vt:lpstr>
      <vt:lpstr>'Forma 9'!VAS078_F_Sausumedziaguk2AtaskaitinisLaikotarpis</vt:lpstr>
      <vt:lpstr>VAS078_F_Sausumedziaguk2AtaskaitinisLaikotarpis</vt:lpstr>
      <vt:lpstr>'Forma 9'!VAS078_F_Skaitikliubutu1AtaskaitinisLaikotarpis</vt:lpstr>
      <vt:lpstr>VAS078_F_Skaitikliubutu1AtaskaitinisLaikotarpis</vt:lpstr>
      <vt:lpstr>'Forma 9'!VAS078_F_Suspenduotosme1AtaskaitinisLaikotarpis</vt:lpstr>
      <vt:lpstr>VAS078_F_Suspenduotosme1AtaskaitinisLaikotarpis</vt:lpstr>
      <vt:lpstr>'Forma 9'!VAS078_F_Suspenduotosme2AtaskaitinisLaikotarpis</vt:lpstr>
      <vt:lpstr>VAS078_F_Suspenduotosme2AtaskaitinisLaikotarpis</vt:lpstr>
      <vt:lpstr>'Forma 9'!VAS078_F_Suspenduotosme3AtaskaitinisLaikotarpis</vt:lpstr>
      <vt:lpstr>VAS078_F_Suspenduotosme3AtaskaitinisLaikotarpis</vt:lpstr>
      <vt:lpstr>'Forma 9'!VAS078_F_Suspenduotosme4AtaskaitinisLaikotarpis</vt:lpstr>
      <vt:lpstr>VAS078_F_Suspenduotosme4AtaskaitinisLaikotarpis</vt:lpstr>
      <vt:lpstr>'Forma 9'!VAS078_F_Transportoprie10AtaskaitinisLaikotarpis</vt:lpstr>
      <vt:lpstr>VAS078_F_Transportoprie10AtaskaitinisLaikotarpis</vt:lpstr>
      <vt:lpstr>'Forma 9'!VAS078_F_Transportoprie11AtaskaitinisLaikotarpis</vt:lpstr>
      <vt:lpstr>VAS078_F_Transportoprie11AtaskaitinisLaikotarpis</vt:lpstr>
      <vt:lpstr>'Forma 9'!VAS078_F_Transportoprie12AtaskaitinisLaikotarpis</vt:lpstr>
      <vt:lpstr>VAS078_F_Transportoprie12AtaskaitinisLaikotarpis</vt:lpstr>
      <vt:lpstr>'Forma 9'!VAS078_F_Uzdaroseslegin1AtaskaitinisLaikotarpis</vt:lpstr>
      <vt:lpstr>VAS078_F_Uzdaroseslegin1AtaskaitinisLaikotarpis</vt:lpstr>
      <vt:lpstr>'Forma 9'!VAS078_F_Valyklosesusid1AtaskaitinisLaikotarpis</vt:lpstr>
      <vt:lpstr>VAS078_F_Valyklosesusid1AtaskaitinisLaikotarpis</vt:lpstr>
      <vt:lpstr>'Forma 9'!VAS078_F_Valyklosesusid2AtaskaitinisLaikotarpis</vt:lpstr>
      <vt:lpstr>VAS078_F_Valyklosesusid2AtaskaitinisLaikotarpis</vt:lpstr>
      <vt:lpstr>'Forma 9'!VAS078_F_Valyklosesusid3AtaskaitinisLaikotarpis</vt:lpstr>
      <vt:lpstr>VAS078_F_Valyklosesusid3AtaskaitinisLaikotarpis</vt:lpstr>
      <vt:lpstr>'Forma 9'!VAS078_F_Vandensaeravim1AtaskaitinisLaikotarpis</vt:lpstr>
      <vt:lpstr>VAS078_F_Vandensaeravim1AtaskaitinisLaikotarpis</vt:lpstr>
      <vt:lpstr>'Forma 9'!VAS078_F_Vandensemimoko1AtaskaitinisLaikotarpis</vt:lpstr>
      <vt:lpstr>VAS078_F_Vandensemimoko1AtaskaitinisLaikotarpis</vt:lpstr>
      <vt:lpstr>'Forma 9'!VAS078_F_Vandensisgavimo1AtaskaitinisLaikotarpis</vt:lpstr>
      <vt:lpstr>VAS078_F_Vandensisgavimo1AtaskaitinisLaikotarpis</vt:lpstr>
      <vt:lpstr>'Forma 9'!VAS078_F_Vandenspakelim1AtaskaitinisLaikotarpis</vt:lpstr>
      <vt:lpstr>VAS078_F_Vandenspakelim1AtaskaitinisLaikotarpis</vt:lpstr>
      <vt:lpstr>'Forma 9'!VAS078_F_Vandenspakelim2AtaskaitinisLaikotarpis</vt:lpstr>
      <vt:lpstr>VAS078_F_Vandenspakelim2AtaskaitinisLaikotarpis</vt:lpstr>
      <vt:lpstr>'Forma 9'!VAS078_F_Vandenspakelim3AtaskaitinisLaikotarpis</vt:lpstr>
      <vt:lpstr>VAS078_F_Vandenspakelim3AtaskaitinisLaikotarpis</vt:lpstr>
      <vt:lpstr>'Forma 9'!VAS078_F_Vandensruosime1AtaskaitinisLaikotarpis</vt:lpstr>
      <vt:lpstr>VAS078_F_Vandensruosime1AtaskaitinisLaikotarpis</vt:lpstr>
      <vt:lpstr>'Forma 9'!VAS078_F_Vandensruosimo1AtaskaitinisLaikotarpis</vt:lpstr>
      <vt:lpstr>VAS078_F_Vandensruosimo1AtaskaitinisLaikotarpis</vt:lpstr>
      <vt:lpstr>'Forma 9'!VAS078_F_Vandentiekyjel1AtaskaitinisLaikotarpis</vt:lpstr>
      <vt:lpstr>VAS078_F_Vandentiekyjel1AtaskaitinisLaikotarpis</vt:lpstr>
      <vt:lpstr>'Forma 9'!VAS078_F_Vandentiekiopr1AtaskaitinisLaikotarpis</vt:lpstr>
      <vt:lpstr>VAS078_F_Vandentiekiopr1AtaskaitinisLaikotarpis</vt:lpstr>
      <vt:lpstr>'Forma 9'!VAS078_F_Vandentiekiusk1AtaskaitinisLaikotarpis</vt:lpstr>
      <vt:lpstr>VAS078_F_Vandentiekiusk1AtaskaitinisLaikotarpis</vt:lpstr>
      <vt:lpstr>'Forma 9'!VAS078_F_Vandenvieciusk1AtaskaitinisLaikotarpis</vt:lpstr>
      <vt:lpstr>VAS078_F_Vandenvieciusk1AtaskaitinisLaikotarpis</vt:lpstr>
      <vt:lpstr>'Forma 9'!VAS078_F_Vidutinisnuote1AtaskaitinisLaikotarpis</vt:lpstr>
      <vt:lpstr>VAS078_F_Vidutinisnuote1AtaskaitinisLaikotarpis</vt:lpstr>
      <vt:lpstr>'Forma 9'!VAS078_F_Vidutinisnuote2AtaskaitinisLaikotarpis</vt:lpstr>
      <vt:lpstr>VAS078_F_Vidutinisnuote2AtaskaitinisLaikotarpis</vt:lpstr>
      <vt:lpstr>'Forma 9'!VAS078_F_Vidutinispajeg1AtaskaitinisLaikotarpis</vt:lpstr>
      <vt:lpstr>VAS078_F_Vidutinispajeg1AtaskaitinisLaikotarpis</vt:lpstr>
      <vt:lpstr>'Forma 9'!VAS078_F_Vidutinispajeg2AtaskaitinisLaikotarpis</vt:lpstr>
      <vt:lpstr>VAS078_F_Vidutinispajeg2AtaskaitinisLaikotarpis</vt:lpstr>
      <vt:lpstr>'Forma 9'!VAS078_F_Vidutinispajeg3AtaskaitinisLaikotarpis</vt:lpstr>
      <vt:lpstr>VAS078_F_Vidutinispajeg3AtaskaitinisLaikotarpis</vt:lpstr>
      <vt:lpstr>'Forma 9'!VAS078_F_Vidutinispajeg4AtaskaitinisLaikotarpis</vt:lpstr>
      <vt:lpstr>VAS078_F_Vidutinispajeg4AtaskaitinisLaikotarpis</vt:lpstr>
      <vt:lpstr>'Forma 9'!VAS078_F_Vidutinispajeg5AtaskaitinisLaikotarpis</vt:lpstr>
      <vt:lpstr>VAS078_F_Vidutinispajeg5AtaskaitinisLaikotarpis</vt:lpstr>
      <vt:lpstr>'Forma 9'!VAS078_F_Vidutinispajeg6AtaskaitinisLaikotarpis</vt:lpstr>
      <vt:lpstr>VAS078_F_Vidutinispajeg6AtaskaitinisLaikotarpis</vt:lpstr>
      <vt:lpstr>'Forma 9'!VAS078_F_Vidutinispajeg7AtaskaitinisLaikotarpis</vt:lpstr>
      <vt:lpstr>VAS078_F_Vidutinispajeg7AtaskaitinisLaikotarpis</vt:lpstr>
      <vt:lpstr>'Forma 9'!VAS078_F_Vidutinissvert1AtaskaitinisLaikotarpis</vt:lpstr>
      <vt:lpstr>VAS078_F_Vidutinissvert1AtaskaitinisLaikotarpis</vt:lpstr>
      <vt:lpstr>'Forma 9'!VAS078_F_Vidutinissvert2AtaskaitinisLaikotarpis</vt:lpstr>
      <vt:lpstr>VAS078_F_Vidutinissvert2AtaskaitinisLaikotarpis</vt:lpstr>
      <vt:lpstr>'Forma 9'!VAS078_F_Vidutinissvert3AtaskaitinisLaikotarpis</vt:lpstr>
      <vt:lpstr>VAS078_F_Vidutinissvert3AtaskaitinisLaikotarpis</vt:lpstr>
      <vt:lpstr>'Forma 9'!VAS078_F_Vidutinissvert4AtaskaitinisLaikotarpis</vt:lpstr>
      <vt:lpstr>VAS078_F_Vidutinissvert4AtaskaitinisLaikotarpis</vt:lpstr>
      <vt:lpstr>'Forma 9'!VAS078_F_Vidutinissvert5AtaskaitinisLaikotarpis</vt:lpstr>
      <vt:lpstr>VAS078_F_Vidutinissvert5AtaskaitinisLaikotarpis</vt:lpstr>
      <vt:lpstr>'Forma 10'!VAS079_D_Apskaitosveikl7</vt:lpstr>
      <vt:lpstr>VAS079_D_Apskaitosveikl7</vt:lpstr>
      <vt:lpstr>'Forma 10'!VAS079_D_Apskaitosveikl8</vt:lpstr>
      <vt:lpstr>VAS079_D_Apskaitosveikl8</vt:lpstr>
      <vt:lpstr>'Forma 10'!VAS079_D_Apskaitosveikl9</vt:lpstr>
      <vt:lpstr>VAS079_D_Apskaitosveikl9</vt:lpstr>
      <vt:lpstr>'Forma 10'!VAS079_D_AtaskaitinisLaikotarpis</vt:lpstr>
      <vt:lpstr>VAS079_D_AtaskaitinisLaikotarpis</vt:lpstr>
      <vt:lpstr>'Forma 10'!VAS079_D_Bendraipriskir1</vt:lpstr>
      <vt:lpstr>VAS079_D_Bendraipriskir1</vt:lpstr>
      <vt:lpstr>'Forma 10'!VAS079_D_Darbuotojuskai1</vt:lpstr>
      <vt:lpstr>VAS079_D_Darbuotojuskai1</vt:lpstr>
      <vt:lpstr>'Forma 10'!VAS079_D_Darbuotojuskai2</vt:lpstr>
      <vt:lpstr>VAS079_D_Darbuotojuskai2</vt:lpstr>
      <vt:lpstr>'Forma 10'!VAS079_D_Darbuotojuskai3</vt:lpstr>
      <vt:lpstr>VAS079_D_Darbuotojuskai3</vt:lpstr>
      <vt:lpstr>'Forma 10'!VAS079_D_Geriamojovande17</vt:lpstr>
      <vt:lpstr>VAS079_D_Geriamojovande17</vt:lpstr>
      <vt:lpstr>'Forma 10'!VAS079_D_Gvtveiklaities1</vt:lpstr>
      <vt:lpstr>VAS079_D_Gvtveiklaities1</vt:lpstr>
      <vt:lpstr>'Forma 10'!VAS079_D_Gvtveiklaities2</vt:lpstr>
      <vt:lpstr>VAS079_D_Gvtveiklaities2</vt:lpstr>
      <vt:lpstr>'Forma 10'!VAS079_D_Issioskaiciaus18</vt:lpstr>
      <vt:lpstr>VAS079_D_Issioskaiciaus18</vt:lpstr>
      <vt:lpstr>'Forma 10'!VAS079_D_Issioskaiciaus19</vt:lpstr>
      <vt:lpstr>VAS079_D_Issioskaiciaus19</vt:lpstr>
      <vt:lpstr>'Forma 10'!VAS079_D_Netiesiogiaipr1</vt:lpstr>
      <vt:lpstr>VAS079_D_Netiesiogiaipr1</vt:lpstr>
      <vt:lpstr>'Forma 10'!VAS079_D_Netiesiogiaipr2</vt:lpstr>
      <vt:lpstr>VAS079_D_Netiesiogiaipr2</vt:lpstr>
      <vt:lpstr>'Forma 10'!VAS079_D_Netiesiogiaipr3</vt:lpstr>
      <vt:lpstr>VAS079_D_Netiesiogiaipr3</vt:lpstr>
      <vt:lpstr>'Forma 10'!VAS079_D_Ntveiklaitiesi1</vt:lpstr>
      <vt:lpstr>VAS079_D_Ntveiklaitiesi1</vt:lpstr>
      <vt:lpstr>'Forma 10'!VAS079_D_Ntveiklaitiesi2</vt:lpstr>
      <vt:lpstr>VAS079_D_Ntveiklaitiesi2</vt:lpstr>
      <vt:lpstr>'Forma 10'!VAS079_D_Nuotekudumblot13</vt:lpstr>
      <vt:lpstr>VAS079_D_Nuotekudumblot13</vt:lpstr>
      <vt:lpstr>'Forma 10'!VAS079_D_Nuotekutvarkym10</vt:lpstr>
      <vt:lpstr>VAS079_D_Nuotekutvarkym10</vt:lpstr>
      <vt:lpstr>'Forma 10'!VAS079_D_Nuotekuvalyme1</vt:lpstr>
      <vt:lpstr>VAS079_D_Nuotekuvalyme1</vt:lpstr>
      <vt:lpstr>'Forma 10'!VAS079_D_Pavirsiniunuot17</vt:lpstr>
      <vt:lpstr>VAS079_D_Pavirsiniunuot17</vt:lpstr>
      <vt:lpstr>'Forma 10'!VAS079_D_Pavirsiniunuot18</vt:lpstr>
      <vt:lpstr>VAS079_D_Pavirsiniunuot18</vt:lpstr>
      <vt:lpstr>'Forma 10'!VAS079_D_Pavirsiniunuot19</vt:lpstr>
      <vt:lpstr>VAS079_D_Pavirsiniunuot19</vt:lpstr>
      <vt:lpstr>'Forma 10'!VAS079_D_Reguliuojamaiv1</vt:lpstr>
      <vt:lpstr>VAS079_D_Reguliuojamaiv1</vt:lpstr>
      <vt:lpstr>'Forma 10'!VAS079_D_Reguliuojamaiv2</vt:lpstr>
      <vt:lpstr>VAS079_D_Reguliuojamaiv2</vt:lpstr>
      <vt:lpstr>'Forma 10'!VAS079_D_Santykiniairod1</vt:lpstr>
      <vt:lpstr>VAS079_D_Santykiniairod1</vt:lpstr>
      <vt:lpstr>'Forma 10'!VAS079_D_Tiesiogiaiirne1</vt:lpstr>
      <vt:lpstr>VAS079_D_Tiesiogiaiirne1</vt:lpstr>
      <vt:lpstr>'Forma 10'!VAS079_D_Tiesiogiaipris1</vt:lpstr>
      <vt:lpstr>VAS079_D_Tiesiogiaipris1</vt:lpstr>
      <vt:lpstr>'Forma 10'!VAS079_D_Vandenspristat1</vt:lpstr>
      <vt:lpstr>VAS079_D_Vandenspristat1</vt:lpstr>
      <vt:lpstr>'Forma 10'!VAS079_D_Vandensruosime2</vt:lpstr>
      <vt:lpstr>VAS079_D_Vandensruosime2</vt:lpstr>
      <vt:lpstr>'Forma 10'!VAS079_D_Vidutinisdarbo1</vt:lpstr>
      <vt:lpstr>VAS079_D_Vidutinisdarbo1</vt:lpstr>
      <vt:lpstr>'Forma 10'!VAS079_D_Vidutinissalyg1</vt:lpstr>
      <vt:lpstr>VAS079_D_Vidutinissalyg1</vt:lpstr>
      <vt:lpstr>'Forma 10'!VAS079_D_Vidutinissaras1</vt:lpstr>
      <vt:lpstr>VAS079_D_Vidutinissaras1</vt:lpstr>
      <vt:lpstr>'Forma 10'!VAS079_F_Apskaitosveikl7Vidutinissalyg1</vt:lpstr>
      <vt:lpstr>VAS079_F_Apskaitosveikl7Vidutinissalyg1</vt:lpstr>
      <vt:lpstr>'Forma 10'!VAS079_F_Apskaitosveikl7Vidutinissaras1</vt:lpstr>
      <vt:lpstr>VAS079_F_Apskaitosveikl7Vidutinissaras1</vt:lpstr>
      <vt:lpstr>'Forma 10'!VAS079_F_Apskaitosveikl8Vidutinissalyg1</vt:lpstr>
      <vt:lpstr>VAS079_F_Apskaitosveikl8Vidutinissalyg1</vt:lpstr>
      <vt:lpstr>'Forma 10'!VAS079_F_Apskaitosveikl9Vidutinissalyg1</vt:lpstr>
      <vt:lpstr>VAS079_F_Apskaitosveikl9Vidutinissalyg1</vt:lpstr>
      <vt:lpstr>'Forma 10'!VAS079_F_Bendraipriskir1Vidutinissalyg1</vt:lpstr>
      <vt:lpstr>VAS079_F_Bendraipriskir1Vidutinissalyg1</vt:lpstr>
      <vt:lpstr>'Forma 10'!VAS079_F_Darbuotojuskai1Vidutinissalyg1</vt:lpstr>
      <vt:lpstr>VAS079_F_Darbuotojuskai1Vidutinissalyg1</vt:lpstr>
      <vt:lpstr>'Forma 10'!VAS079_F_Darbuotojuskai1Vidutinissaras1</vt:lpstr>
      <vt:lpstr>VAS079_F_Darbuotojuskai1Vidutinissaras1</vt:lpstr>
      <vt:lpstr>'Forma 10'!VAS079_F_Darbuotojuskai2Vidutinissalyg1</vt:lpstr>
      <vt:lpstr>VAS079_F_Darbuotojuskai2Vidutinissalyg1</vt:lpstr>
      <vt:lpstr>'Forma 10'!VAS079_F_Darbuotojuskai2Vidutinissaras1</vt:lpstr>
      <vt:lpstr>VAS079_F_Darbuotojuskai2Vidutinissaras1</vt:lpstr>
      <vt:lpstr>'Forma 10'!VAS079_F_Darbuotojuskai3Vidutinissalyg1</vt:lpstr>
      <vt:lpstr>VAS079_F_Darbuotojuskai3Vidutinissalyg1</vt:lpstr>
      <vt:lpstr>'Forma 10'!VAS079_F_Darbuotojuskai3Vidutinissaras1</vt:lpstr>
      <vt:lpstr>VAS079_F_Darbuotojuskai3Vidutinissaras1</vt:lpstr>
      <vt:lpstr>'Forma 10'!VAS079_F_Geriamojovande17Vidutinissalyg1</vt:lpstr>
      <vt:lpstr>VAS079_F_Geriamojovande17Vidutinissalyg1</vt:lpstr>
      <vt:lpstr>'Forma 10'!VAS079_F_Geriamojovande17Vidutinissaras1</vt:lpstr>
      <vt:lpstr>VAS079_F_Geriamojovande17Vidutinissaras1</vt:lpstr>
      <vt:lpstr>'Forma 10'!VAS079_F_Gvtveiklaities1Vidutinissalyg1</vt:lpstr>
      <vt:lpstr>VAS079_F_Gvtveiklaities1Vidutinissalyg1</vt:lpstr>
      <vt:lpstr>'Forma 10'!VAS079_F_Gvtveiklaities2Vidutinissalyg1</vt:lpstr>
      <vt:lpstr>VAS079_F_Gvtveiklaities2Vidutinissalyg1</vt:lpstr>
      <vt:lpstr>'Forma 10'!VAS079_F_Issioskaiciaus18Vidutinissalyg1</vt:lpstr>
      <vt:lpstr>VAS079_F_Issioskaiciaus18Vidutinissalyg1</vt:lpstr>
      <vt:lpstr>'Forma 10'!VAS079_F_Issioskaiciaus18Vidutinissaras1</vt:lpstr>
      <vt:lpstr>VAS079_F_Issioskaiciaus18Vidutinissaras1</vt:lpstr>
      <vt:lpstr>'Forma 10'!VAS079_F_Issioskaiciaus19Vidutinissalyg1</vt:lpstr>
      <vt:lpstr>VAS079_F_Issioskaiciaus19Vidutinissalyg1</vt:lpstr>
      <vt:lpstr>'Forma 10'!VAS079_F_Issioskaiciaus19Vidutinissaras1</vt:lpstr>
      <vt:lpstr>VAS079_F_Issioskaiciaus19Vidutinissaras1</vt:lpstr>
      <vt:lpstr>'Forma 10'!VAS079_F_Netiesiogiaipr1Vidutinissalyg1</vt:lpstr>
      <vt:lpstr>VAS079_F_Netiesiogiaipr1Vidutinissalyg1</vt:lpstr>
      <vt:lpstr>'Forma 10'!VAS079_F_Netiesiogiaipr1Vidutinissaras1</vt:lpstr>
      <vt:lpstr>VAS079_F_Netiesiogiaipr1Vidutinissaras1</vt:lpstr>
      <vt:lpstr>'Forma 10'!VAS079_F_Netiesiogiaipr2Vidutinissalyg1</vt:lpstr>
      <vt:lpstr>VAS079_F_Netiesiogiaipr2Vidutinissalyg1</vt:lpstr>
      <vt:lpstr>'Forma 10'!VAS079_F_Netiesiogiaipr3Vidutinissalyg1</vt:lpstr>
      <vt:lpstr>VAS079_F_Netiesiogiaipr3Vidutinissalyg1</vt:lpstr>
      <vt:lpstr>'Forma 10'!VAS079_F_Ntveiklaitiesi1Vidutinissalyg1</vt:lpstr>
      <vt:lpstr>VAS079_F_Ntveiklaitiesi1Vidutinissalyg1</vt:lpstr>
      <vt:lpstr>'Forma 10'!VAS079_F_Ntveiklaitiesi2Vidutinissalyg1</vt:lpstr>
      <vt:lpstr>VAS079_F_Ntveiklaitiesi2Vidutinissalyg1</vt:lpstr>
      <vt:lpstr>'Forma 10'!VAS079_F_Nuotekudumblot13Vidutinissalyg1</vt:lpstr>
      <vt:lpstr>VAS079_F_Nuotekudumblot13Vidutinissalyg1</vt:lpstr>
      <vt:lpstr>'Forma 10'!VAS079_F_Nuotekudumblot13Vidutinissaras1</vt:lpstr>
      <vt:lpstr>VAS079_F_Nuotekudumblot13Vidutinissaras1</vt:lpstr>
      <vt:lpstr>'Forma 10'!VAS079_F_Nuotekutvarkym10Vidutinissalyg1</vt:lpstr>
      <vt:lpstr>VAS079_F_Nuotekutvarkym10Vidutinissalyg1</vt:lpstr>
      <vt:lpstr>'Forma 10'!VAS079_F_Nuotekutvarkym10Vidutinissaras1</vt:lpstr>
      <vt:lpstr>VAS079_F_Nuotekutvarkym10Vidutinissaras1</vt:lpstr>
      <vt:lpstr>'Forma 10'!VAS079_F_Nuotekuvalyme1Vidutinissalyg1</vt:lpstr>
      <vt:lpstr>VAS079_F_Nuotekuvalyme1Vidutinissalyg1</vt:lpstr>
      <vt:lpstr>'Forma 10'!VAS079_F_Nuotekuvalyme1Vidutinissaras1</vt:lpstr>
      <vt:lpstr>VAS079_F_Nuotekuvalyme1Vidutinissaras1</vt:lpstr>
      <vt:lpstr>'Forma 10'!VAS079_F_Pavirsiniunuot17Vidutinissalyg1</vt:lpstr>
      <vt:lpstr>VAS079_F_Pavirsiniunuot17Vidutinissalyg1</vt:lpstr>
      <vt:lpstr>'Forma 10'!VAS079_F_Pavirsiniunuot17Vidutinissaras1</vt:lpstr>
      <vt:lpstr>VAS079_F_Pavirsiniunuot17Vidutinissaras1</vt:lpstr>
      <vt:lpstr>'Forma 10'!VAS079_F_Pavirsiniunuot18Vidutinissalyg1</vt:lpstr>
      <vt:lpstr>VAS079_F_Pavirsiniunuot18Vidutinissalyg1</vt:lpstr>
      <vt:lpstr>'Forma 10'!VAS079_F_Pavirsiniunuot19Vidutinissalyg1</vt:lpstr>
      <vt:lpstr>VAS079_F_Pavirsiniunuot19Vidutinissalyg1</vt:lpstr>
      <vt:lpstr>'Forma 10'!VAS079_F_Reguliuojamaiv1Vidutinissalyg1</vt:lpstr>
      <vt:lpstr>VAS079_F_Reguliuojamaiv1Vidutinissalyg1</vt:lpstr>
      <vt:lpstr>'Forma 10'!VAS079_F_Reguliuojamaiv1Vidutinissaras1</vt:lpstr>
      <vt:lpstr>VAS079_F_Reguliuojamaiv1Vidutinissaras1</vt:lpstr>
      <vt:lpstr>'Forma 10'!VAS079_F_Reguliuojamaiv2Vidutinissalyg1</vt:lpstr>
      <vt:lpstr>VAS079_F_Reguliuojamaiv2Vidutinissalyg1</vt:lpstr>
      <vt:lpstr>'Forma 10'!VAS079_F_Santykiniairod1AtaskaitinisLaikotarpis</vt:lpstr>
      <vt:lpstr>VAS079_F_Santykiniairod1AtaskaitinisLaikotarpis</vt:lpstr>
      <vt:lpstr>'Forma 10'!VAS079_F_Tiesiogiaiirne1Vidutinissalyg1</vt:lpstr>
      <vt:lpstr>VAS079_F_Tiesiogiaiirne1Vidutinissalyg1</vt:lpstr>
      <vt:lpstr>'Forma 10'!VAS079_F_Tiesiogiaipris1Vidutinissalyg1</vt:lpstr>
      <vt:lpstr>VAS079_F_Tiesiogiaipris1Vidutinissalyg1</vt:lpstr>
      <vt:lpstr>'Forma 10'!VAS079_F_Tiesiogiaipris1Vidutinissaras1</vt:lpstr>
      <vt:lpstr>VAS079_F_Tiesiogiaipris1Vidutinissaras1</vt:lpstr>
      <vt:lpstr>'Forma 10'!VAS079_F_Vandenspristat1Vidutinissalyg1</vt:lpstr>
      <vt:lpstr>VAS079_F_Vandenspristat1Vidutinissalyg1</vt:lpstr>
      <vt:lpstr>'Forma 10'!VAS079_F_Vandenspristat1Vidutinissaras1</vt:lpstr>
      <vt:lpstr>VAS079_F_Vandenspristat1Vidutinissaras1</vt:lpstr>
      <vt:lpstr>'Forma 10'!VAS079_F_Vandensruosime2Vidutinissalyg1</vt:lpstr>
      <vt:lpstr>VAS079_F_Vandensruosime2Vidutinissalyg1</vt:lpstr>
      <vt:lpstr>'Forma 10'!VAS079_F_Vandensruosime2Vidutinissaras1</vt:lpstr>
      <vt:lpstr>VAS079_F_Vandensruosime2Vidutinissaras1</vt:lpstr>
      <vt:lpstr>'Forma 10'!VAS079_F_Vidutinisdarbo1Vidutinissalyg1</vt:lpstr>
      <vt:lpstr>VAS079_F_Vidutinisdarbo1Vidutinissalyg1</vt:lpstr>
      <vt:lpstr>'Forma 11'!VAS080_D_Apskaitosveikl10</vt:lpstr>
      <vt:lpstr>VAS080_D_Apskaitosveikl10</vt:lpstr>
      <vt:lpstr>'Forma 11'!VAS080_D_AtaskaitinisLaikotarpis</vt:lpstr>
      <vt:lpstr>VAS080_D_AtaskaitinisLaikotarpis</vt:lpstr>
      <vt:lpstr>'Forma 11'!VAS080_D_Bendraipriskir2</vt:lpstr>
      <vt:lpstr>VAS080_D_Bendraipriskir2</vt:lpstr>
      <vt:lpstr>'Forma 11'!VAS080_D_Elektrosenergi10</vt:lpstr>
      <vt:lpstr>VAS080_D_Elektrosenergi10</vt:lpstr>
      <vt:lpstr>'Forma 11'!VAS080_D_Elektrosenergi11</vt:lpstr>
      <vt:lpstr>VAS080_D_Elektrosenergi11</vt:lpstr>
      <vt:lpstr>'Forma 11'!VAS080_D_Elektrosenergi12</vt:lpstr>
      <vt:lpstr>VAS080_D_Elektrosenergi12</vt:lpstr>
      <vt:lpstr>'Forma 11'!VAS080_D_Elektrosenergi13</vt:lpstr>
      <vt:lpstr>VAS080_D_Elektrosenergi13</vt:lpstr>
      <vt:lpstr>'Forma 11'!VAS080_D_Elektrosenergi14</vt:lpstr>
      <vt:lpstr>VAS080_D_Elektrosenergi14</vt:lpstr>
      <vt:lpstr>'Forma 11'!VAS080_D_Elektrosenergi15</vt:lpstr>
      <vt:lpstr>VAS080_D_Elektrosenergi15</vt:lpstr>
      <vt:lpstr>'Forma 11'!VAS080_D_Elektrosenergi16</vt:lpstr>
      <vt:lpstr>VAS080_D_Elektrosenergi16</vt:lpstr>
      <vt:lpstr>'Forma 11'!VAS080_D_Elektrosenergi17</vt:lpstr>
      <vt:lpstr>VAS080_D_Elektrosenergi17</vt:lpstr>
      <vt:lpstr>'Forma 11'!VAS080_D_Elektrosenergi18</vt:lpstr>
      <vt:lpstr>VAS080_D_Elektrosenergi18</vt:lpstr>
      <vt:lpstr>'Forma 11'!VAS080_D_Elektrosenergi19</vt:lpstr>
      <vt:lpstr>VAS080_D_Elektrosenergi19</vt:lpstr>
      <vt:lpstr>'Forma 11'!VAS080_D_Elektrosenergi20</vt:lpstr>
      <vt:lpstr>VAS080_D_Elektrosenergi20</vt:lpstr>
      <vt:lpstr>'Forma 11'!VAS080_D_Elektrosenergi9</vt:lpstr>
      <vt:lpstr>VAS080_D_Elektrosenergi9</vt:lpstr>
      <vt:lpstr>'Forma 11'!VAS080_D_Isgautopozemin1</vt:lpstr>
      <vt:lpstr>VAS080_D_Isgautopozemin1</vt:lpstr>
      <vt:lpstr>'Forma 11'!VAS080_D_Issioskaiciaus20</vt:lpstr>
      <vt:lpstr>VAS080_D_Issioskaiciaus20</vt:lpstr>
      <vt:lpstr>'Forma 11'!VAS080_D_Issioskaiciaus21</vt:lpstr>
      <vt:lpstr>VAS080_D_Issioskaiciaus21</vt:lpstr>
      <vt:lpstr>'Forma 11'!VAS080_D_Issioskaiciaus22</vt:lpstr>
      <vt:lpstr>VAS080_D_Issioskaiciaus22</vt:lpstr>
      <vt:lpstr>'Forma 11'!VAS080_D_Netiesiogineje1</vt:lpstr>
      <vt:lpstr>VAS080_D_Netiesiogineje1</vt:lpstr>
      <vt:lpstr>'Forma 11'!VAS080_D_Netiesiogineje2</vt:lpstr>
      <vt:lpstr>VAS080_D_Netiesiogineje2</vt:lpstr>
      <vt:lpstr>'Forma 11'!VAS080_D_Nuotekudumblot14</vt:lpstr>
      <vt:lpstr>VAS080_D_Nuotekudumblot14</vt:lpstr>
      <vt:lpstr>'Forma 11'!VAS080_D_Nuotekudumblot15</vt:lpstr>
      <vt:lpstr>VAS080_D_Nuotekudumblot15</vt:lpstr>
      <vt:lpstr>'Forma 11'!VAS080_D_Nuotekusurinki7</vt:lpstr>
      <vt:lpstr>VAS080_D_Nuotekusurinki7</vt:lpstr>
      <vt:lpstr>'Forma 11'!VAS080_D_Nuotekusurinki8</vt:lpstr>
      <vt:lpstr>VAS080_D_Nuotekusurinki8</vt:lpstr>
      <vt:lpstr>'Forma 11'!VAS080_D_Nuotekuvalyme2</vt:lpstr>
      <vt:lpstr>VAS080_D_Nuotekuvalyme2</vt:lpstr>
      <vt:lpstr>'Forma 11'!VAS080_D_Nuotekuvalyme3</vt:lpstr>
      <vt:lpstr>VAS080_D_Nuotekuvalyme3</vt:lpstr>
      <vt:lpstr>'Forma 11'!VAS080_D_Paruostogeriam2</vt:lpstr>
      <vt:lpstr>VAS080_D_Paruostogeriam2</vt:lpstr>
      <vt:lpstr>'Forma 11'!VAS080_D_Pasalintatersa3</vt:lpstr>
      <vt:lpstr>VAS080_D_Pasalintatersa3</vt:lpstr>
      <vt:lpstr>'Forma 11'!VAS080_D_Pasigamintaele1</vt:lpstr>
      <vt:lpstr>VAS080_D_Pasigamintaele1</vt:lpstr>
      <vt:lpstr>'Forma 11'!VAS080_D_Patiektogeriam2</vt:lpstr>
      <vt:lpstr>VAS080_D_Patiektogeriam2</vt:lpstr>
      <vt:lpstr>'Forma 11'!VAS080_D_Pavirsiniunuot20</vt:lpstr>
      <vt:lpstr>VAS080_D_Pavirsiniunuot20</vt:lpstr>
      <vt:lpstr>'Forma 11'!VAS080_D_Pavirsiniunuot21</vt:lpstr>
      <vt:lpstr>VAS080_D_Pavirsiniunuot21</vt:lpstr>
      <vt:lpstr>'Forma 11'!VAS080_D_Perpumpuotunuo1</vt:lpstr>
      <vt:lpstr>VAS080_D_Perpumpuotunuo1</vt:lpstr>
      <vt:lpstr>'Forma 11'!VAS080_D_Perpumpuotunuo2</vt:lpstr>
      <vt:lpstr>VAS080_D_Perpumpuotunuo2</vt:lpstr>
      <vt:lpstr>'Forma 11'!VAS080_D_Surinktunuotek1</vt:lpstr>
      <vt:lpstr>VAS080_D_Surinktunuotek1</vt:lpstr>
      <vt:lpstr>'Forma 11'!VAS080_D_Trecioketvirto1</vt:lpstr>
      <vt:lpstr>VAS080_D_Trecioketvirto1</vt:lpstr>
      <vt:lpstr>'Forma 11'!VAS080_D_Vandenspristat2</vt:lpstr>
      <vt:lpstr>VAS080_D_Vandenspristat2</vt:lpstr>
      <vt:lpstr>'Forma 11'!VAS080_D_Vandenspristat3</vt:lpstr>
      <vt:lpstr>VAS080_D_Vandenspristat3</vt:lpstr>
      <vt:lpstr>'Forma 11'!VAS080_D_Vandensruosime3</vt:lpstr>
      <vt:lpstr>VAS080_D_Vandensruosime3</vt:lpstr>
      <vt:lpstr>'Forma 11'!VAS080_D_Vandensruosime4</vt:lpstr>
      <vt:lpstr>VAS080_D_Vandensruosime4</vt:lpstr>
      <vt:lpstr>'Forma 11'!VAS080_D_Vidutinissvert5</vt:lpstr>
      <vt:lpstr>VAS080_D_Vidutinissvert5</vt:lpstr>
      <vt:lpstr>'Forma 11'!VAS080_D_Vidutinissvert6</vt:lpstr>
      <vt:lpstr>VAS080_D_Vidutinissvert6</vt:lpstr>
      <vt:lpstr>'Forma 11'!VAS080_D_Vidutinissvert7</vt:lpstr>
      <vt:lpstr>VAS080_D_Vidutinissvert7</vt:lpstr>
      <vt:lpstr>'Forma 11'!VAS080_D_Vidutinissvert8</vt:lpstr>
      <vt:lpstr>VAS080_D_Vidutinissvert8</vt:lpstr>
      <vt:lpstr>'Forma 11'!VAS080_D_Vidutinissvert9</vt:lpstr>
      <vt:lpstr>VAS080_D_Vidutinissvert9</vt:lpstr>
      <vt:lpstr>'Forma 11'!VAS080_D_Vidutinissvertvand6</vt:lpstr>
      <vt:lpstr>VAS080_D_Vidutinissvertvand6</vt:lpstr>
      <vt:lpstr>'Forma 11'!VAS080_F_Apskaitosveikl10AtaskaitinisLaikotarpis</vt:lpstr>
      <vt:lpstr>VAS080_F_Apskaitosveikl10AtaskaitinisLaikotarpis</vt:lpstr>
      <vt:lpstr>'Forma 11'!VAS080_F_Bendraipriskir2AtaskaitinisLaikotarpis</vt:lpstr>
      <vt:lpstr>VAS080_F_Bendraipriskir2AtaskaitinisLaikotarpis</vt:lpstr>
      <vt:lpstr>'Forma 11'!VAS080_F_Elektrosenergi10AtaskaitinisLaikotarpis</vt:lpstr>
      <vt:lpstr>VAS080_F_Elektrosenergi10AtaskaitinisLaikotarpis</vt:lpstr>
      <vt:lpstr>'Forma 11'!VAS080_F_Elektrosenergi11AtaskaitinisLaikotarpis</vt:lpstr>
      <vt:lpstr>VAS080_F_Elektrosenergi11AtaskaitinisLaikotarpis</vt:lpstr>
      <vt:lpstr>'Forma 11'!VAS080_F_Elektrosenergi12AtaskaitinisLaikotarpis</vt:lpstr>
      <vt:lpstr>VAS080_F_Elektrosenergi12AtaskaitinisLaikotarpis</vt:lpstr>
      <vt:lpstr>'Forma 11'!VAS080_F_Elektrosenergi13AtaskaitinisLaikotarpis</vt:lpstr>
      <vt:lpstr>VAS080_F_Elektrosenergi13AtaskaitinisLaikotarpis</vt:lpstr>
      <vt:lpstr>'Forma 11'!VAS080_F_Elektrosenergi15AtaskaitinisLaikotarpis</vt:lpstr>
      <vt:lpstr>VAS080_F_Elektrosenergi15AtaskaitinisLaikotarpis</vt:lpstr>
      <vt:lpstr>'Forma 11'!VAS080_F_Elektrosenergi16AtaskaitinisLaikotarpis</vt:lpstr>
      <vt:lpstr>VAS080_F_Elektrosenergi16AtaskaitinisLaikotarpis</vt:lpstr>
      <vt:lpstr>'Forma 11'!VAS080_F_Elektrosenergi17AtaskaitinisLaikotarpis</vt:lpstr>
      <vt:lpstr>VAS080_F_Elektrosenergi17AtaskaitinisLaikotarpis</vt:lpstr>
      <vt:lpstr>'Forma 11'!VAS080_F_Elektrosenergi18AtaskaitinisLaikotarpis</vt:lpstr>
      <vt:lpstr>VAS080_F_Elektrosenergi18AtaskaitinisLaikotarpis</vt:lpstr>
      <vt:lpstr>'Forma 11'!VAS080_F_Elektrosenergi19AtaskaitinisLaikotarpis</vt:lpstr>
      <vt:lpstr>VAS080_F_Elektrosenergi19AtaskaitinisLaikotarpis</vt:lpstr>
      <vt:lpstr>'Forma 11'!VAS080_F_Elektrosenergi20AtaskaitinisLaikotarpis</vt:lpstr>
      <vt:lpstr>VAS080_F_Elektrosenergi20AtaskaitinisLaikotarpis</vt:lpstr>
      <vt:lpstr>'Forma 11'!VAS080_F_Elektrosenergi9AtaskaitinisLaikotarpis</vt:lpstr>
      <vt:lpstr>VAS080_F_Elektrosenergi9AtaskaitinisLaikotarpis</vt:lpstr>
      <vt:lpstr>'Forma 11'!VAS080_F_Isgautopozemin1AtaskaitinisLaikotarpis</vt:lpstr>
      <vt:lpstr>VAS080_F_Isgautopozemin1AtaskaitinisLaikotarpis</vt:lpstr>
      <vt:lpstr>'Forma 11'!VAS080_F_Issioskaiciaus20AtaskaitinisLaikotarpis</vt:lpstr>
      <vt:lpstr>VAS080_F_Issioskaiciaus20AtaskaitinisLaikotarpis</vt:lpstr>
      <vt:lpstr>'Forma 11'!VAS080_F_Issioskaiciaus21AtaskaitinisLaikotarpis</vt:lpstr>
      <vt:lpstr>VAS080_F_Issioskaiciaus21AtaskaitinisLaikotarpis</vt:lpstr>
      <vt:lpstr>'Forma 11'!VAS080_F_Issioskaiciaus22AtaskaitinisLaikotarpis</vt:lpstr>
      <vt:lpstr>VAS080_F_Issioskaiciaus22AtaskaitinisLaikotarpis</vt:lpstr>
      <vt:lpstr>'Forma 11'!VAS080_F_Netiesiogineje1AtaskaitinisLaikotarpis</vt:lpstr>
      <vt:lpstr>VAS080_F_Netiesiogineje1AtaskaitinisLaikotarpis</vt:lpstr>
      <vt:lpstr>'Forma 11'!VAS080_F_Netiesiogineje2AtaskaitinisLaikotarpis</vt:lpstr>
      <vt:lpstr>VAS080_F_Netiesiogineje2AtaskaitinisLaikotarpis</vt:lpstr>
      <vt:lpstr>'Forma 11'!VAS080_F_Nuotekudumblot14AtaskaitinisLaikotarpis</vt:lpstr>
      <vt:lpstr>VAS080_F_Nuotekudumblot14AtaskaitinisLaikotarpis</vt:lpstr>
      <vt:lpstr>'Forma 11'!VAS080_F_Nuotekudumblot15AtaskaitinisLaikotarpis</vt:lpstr>
      <vt:lpstr>VAS080_F_Nuotekudumblot15AtaskaitinisLaikotarpis</vt:lpstr>
      <vt:lpstr>'Forma 11'!VAS080_F_Nuotekusurinki7AtaskaitinisLaikotarpis</vt:lpstr>
      <vt:lpstr>VAS080_F_Nuotekusurinki7AtaskaitinisLaikotarpis</vt:lpstr>
      <vt:lpstr>'Forma 11'!VAS080_F_Nuotekusurinki8AtaskaitinisLaikotarpis</vt:lpstr>
      <vt:lpstr>VAS080_F_Nuotekusurinki8AtaskaitinisLaikotarpis</vt:lpstr>
      <vt:lpstr>'Forma 11'!VAS080_F_Nuotekuvalyme2AtaskaitinisLaikotarpis</vt:lpstr>
      <vt:lpstr>VAS080_F_Nuotekuvalyme2AtaskaitinisLaikotarpis</vt:lpstr>
      <vt:lpstr>'Forma 11'!VAS080_F_Nuotekuvalyme3AtaskaitinisLaikotarpis</vt:lpstr>
      <vt:lpstr>VAS080_F_Nuotekuvalyme3AtaskaitinisLaikotarpis</vt:lpstr>
      <vt:lpstr>'Forma 11'!VAS080_F_Paruostogeriam2AtaskaitinisLaikotarpis</vt:lpstr>
      <vt:lpstr>VAS080_F_Paruostogeriam2AtaskaitinisLaikotarpis</vt:lpstr>
      <vt:lpstr>'Forma 11'!VAS080_F_Pasalintatersa3AtaskaitinisLaikotarpis</vt:lpstr>
      <vt:lpstr>VAS080_F_Pasalintatersa3AtaskaitinisLaikotarpis</vt:lpstr>
      <vt:lpstr>'Forma 11'!VAS080_F_Pasigamintaele1AtaskaitinisLaikotarpis</vt:lpstr>
      <vt:lpstr>VAS080_F_Pasigamintaele1AtaskaitinisLaikotarpis</vt:lpstr>
      <vt:lpstr>'Forma 11'!VAS080_F_Patiektogeriam2AtaskaitinisLaikotarpis</vt:lpstr>
      <vt:lpstr>VAS080_F_Patiektogeriam2AtaskaitinisLaikotarpis</vt:lpstr>
      <vt:lpstr>'Forma 11'!VAS080_F_Pavirsiniunuot20AtaskaitinisLaikotarpis</vt:lpstr>
      <vt:lpstr>VAS080_F_Pavirsiniunuot20AtaskaitinisLaikotarpis</vt:lpstr>
      <vt:lpstr>'Forma 11'!VAS080_F_Pavirsiniunuot21AtaskaitinisLaikotarpis</vt:lpstr>
      <vt:lpstr>VAS080_F_Pavirsiniunuot21AtaskaitinisLaikotarpis</vt:lpstr>
      <vt:lpstr>'Forma 11'!VAS080_F_Perpumpuotunuo1AtaskaitinisLaikotarpis</vt:lpstr>
      <vt:lpstr>VAS080_F_Perpumpuotunuo1AtaskaitinisLaikotarpis</vt:lpstr>
      <vt:lpstr>'Forma 11'!VAS080_F_Perpumpuotunuo2AtaskaitinisLaikotarpis</vt:lpstr>
      <vt:lpstr>VAS080_F_Perpumpuotunuo2AtaskaitinisLaikotarpis</vt:lpstr>
      <vt:lpstr>'Forma 11'!VAS080_F_Surinktunuotek1AtaskaitinisLaikotarpis</vt:lpstr>
      <vt:lpstr>VAS080_F_Surinktunuotek1AtaskaitinisLaikotarpis</vt:lpstr>
      <vt:lpstr>'Forma 11'!VAS080_F_Trecioketvirto1AtaskaitinisLaikotarpis</vt:lpstr>
      <vt:lpstr>VAS080_F_Trecioketvirto1AtaskaitinisLaikotarpis</vt:lpstr>
      <vt:lpstr>'Forma 11'!VAS080_F_Vandenspristat2AtaskaitinisLaikotarpis</vt:lpstr>
      <vt:lpstr>VAS080_F_Vandenspristat2AtaskaitinisLaikotarpis</vt:lpstr>
      <vt:lpstr>'Forma 11'!VAS080_F_Vandenspristat3AtaskaitinisLaikotarpis</vt:lpstr>
      <vt:lpstr>VAS080_F_Vandenspristat3AtaskaitinisLaikotarpis</vt:lpstr>
      <vt:lpstr>'Forma 11'!VAS080_F_Vandensruosime3AtaskaitinisLaikotarpis</vt:lpstr>
      <vt:lpstr>VAS080_F_Vandensruosime3AtaskaitinisLaikotarpis</vt:lpstr>
      <vt:lpstr>'Forma 11'!VAS080_F_Vandensruosime4AtaskaitinisLaikotarpis</vt:lpstr>
      <vt:lpstr>VAS080_F_Vandensruosime4AtaskaitinisLaikotarpis</vt:lpstr>
      <vt:lpstr>'Forma 11'!VAS080_F_Vidutinissvert5AtaskaitinisLaikotarpis</vt:lpstr>
      <vt:lpstr>VAS080_F_Vidutinissvert5AtaskaitinisLaikotarpis</vt:lpstr>
      <vt:lpstr>'Forma 11'!VAS080_F_Vidutinissvert6AtaskaitinisLaikotarpis</vt:lpstr>
      <vt:lpstr>VAS080_F_Vidutinissvert6AtaskaitinisLaikotarpis</vt:lpstr>
      <vt:lpstr>'Forma 11'!VAS080_F_Vidutinissvert7AtaskaitinisLaikotarpis</vt:lpstr>
      <vt:lpstr>VAS080_F_Vidutinissvert7AtaskaitinisLaikotarpis</vt:lpstr>
      <vt:lpstr>'Forma 11'!VAS080_F_Vidutinissvert8AtaskaitinisLaikotarpis</vt:lpstr>
      <vt:lpstr>VAS080_F_Vidutinissvert8AtaskaitinisLaikotarpis</vt:lpstr>
      <vt:lpstr>'Forma 11'!VAS080_F_Vidutinissvert9AtaskaitinisLaikotarpis</vt:lpstr>
      <vt:lpstr>VAS080_F_Vidutinissvert9AtaskaitinisLaikotarpis</vt:lpstr>
      <vt:lpstr>'Forma 11'!VAS080_F_Vidutinissvertvand5AtaskaitinisLaikotarpis</vt:lpstr>
      <vt:lpstr>VAS080_F_Vidutinissvertvand5AtaskaitinisLaikotarpis</vt:lpstr>
      <vt:lpstr>'Forma 5'!VAS085_D_Apskaitosveikl1</vt:lpstr>
      <vt:lpstr>VAS085_D_Apskaitosveikl1</vt:lpstr>
      <vt:lpstr>'Forma 5'!VAS085_D_Ataskaitinisla1</vt:lpstr>
      <vt:lpstr>VAS085_D_Ataskaitinisla1</vt:lpstr>
      <vt:lpstr>'Forma 5'!VAS085_D_Geriamojovande1</vt:lpstr>
      <vt:lpstr>VAS085_D_Geriamojovande1</vt:lpstr>
      <vt:lpstr>'Forma 5'!VAS085_F_Apskaitosveikl1Ataskaitinisla1</vt:lpstr>
      <vt:lpstr>VAS085_F_Apskaitosveikl1Ataskaitinisla1</vt:lpstr>
      <vt:lpstr>'Forma 5'!VAS085_F_Geriamojovande1Ataskaitinisla1</vt:lpstr>
      <vt:lpstr>VAS085_F_Geriamojovande1Ataskaitinisla1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Neringa</cp:lastModifiedBy>
  <cp:lastPrinted>2025-03-25T09:35:48Z</cp:lastPrinted>
  <dcterms:created xsi:type="dcterms:W3CDTF">2024-01-15T12:43:39Z</dcterms:created>
  <dcterms:modified xsi:type="dcterms:W3CDTF">2025-03-25T09:37:50Z</dcterms:modified>
</cp:coreProperties>
</file>